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760" yWindow="210" windowWidth="14055" windowHeight="14040" tabRatio="729" activeTab="2"/>
  </bookViews>
  <sheets>
    <sheet name="Eingabe 1 - Regenbogen" sheetId="1" r:id="rId1"/>
    <sheet name="Eingabe 2 - Regenbogen" sheetId="2" r:id="rId2"/>
    <sheet name="Aufmaße - Regenbogen" sheetId="3" r:id="rId3"/>
    <sheet name="Teilergebnisse - Regenbogen" sheetId="4" r:id="rId4"/>
    <sheet name="Mittagsvers. - Regenbogen" sheetId="5" r:id="rId5"/>
    <sheet name="Angebotsbl.-Gesamt - Regenbogen" sheetId="6" r:id="rId6"/>
    <sheet name="Tabelle1" sheetId="7" state="hidden" r:id="rId7"/>
    <sheet name="Tabelle2" sheetId="8" r:id="rId8"/>
  </sheets>
  <definedNames>
    <definedName name="_xlnm.Print_Area" localSheetId="5">'Angebotsbl.-Gesamt - Regenbogen'!$A$1:$U$39</definedName>
    <definedName name="_xlnm.Print_Area" localSheetId="2">'Aufmaße - Regenbogen'!$A$1:$R$86</definedName>
    <definedName name="_xlnm.Print_Area" localSheetId="4">'Mittagsvers. - Regenbogen'!$A$1:$Q$52</definedName>
    <definedName name="_xlnm.Print_Titles" localSheetId="2">'Aufmaße - Regenbogen'!$1:$10</definedName>
  </definedNames>
  <calcPr fullCalcOnLoad="1"/>
</workbook>
</file>

<file path=xl/sharedStrings.xml><?xml version="1.0" encoding="utf-8"?>
<sst xmlns="http://schemas.openxmlformats.org/spreadsheetml/2006/main" count="682" uniqueCount="330">
  <si>
    <t>Reinigungsauftrag / Pflegekategorie (Raumart)</t>
  </si>
  <si>
    <t>Raum-
Nr.</t>
  </si>
  <si>
    <t>Raumnutzung
(tatsächliche Nutzung)</t>
  </si>
  <si>
    <t>Fenster
Typ</t>
  </si>
  <si>
    <t>Glas-flächen (Fenster)</t>
  </si>
  <si>
    <t>Raum-
fäche</t>
  </si>
  <si>
    <t>Fußboden
(Art)</t>
  </si>
  <si>
    <t>Mischbelag</t>
  </si>
  <si>
    <t>Sonstiges</t>
  </si>
  <si>
    <t>in m²</t>
  </si>
  <si>
    <t>Z-SUMME</t>
  </si>
  <si>
    <t>Flur</t>
  </si>
  <si>
    <t>Fliesen</t>
  </si>
  <si>
    <t>Funktionsraum</t>
  </si>
  <si>
    <t>Büroraum</t>
  </si>
  <si>
    <t>Küche</t>
  </si>
  <si>
    <t>Lagerraum</t>
  </si>
  <si>
    <t>Sanitärraum</t>
  </si>
  <si>
    <t>Gemeinschaftsraum</t>
  </si>
  <si>
    <t>PVC</t>
  </si>
  <si>
    <t>Garderobe</t>
  </si>
  <si>
    <t>Innenliegende Glasflächen</t>
  </si>
  <si>
    <t>JA</t>
  </si>
  <si>
    <t>NEIN</t>
  </si>
  <si>
    <r>
      <t xml:space="preserve">Anzahl der Leistungs-
wochen
1          2          3
</t>
    </r>
    <r>
      <rPr>
        <b/>
        <sz val="11"/>
        <color indexed="8"/>
        <rFont val="Arial Unicode MS"/>
        <family val="2"/>
      </rPr>
      <t>≙</t>
    </r>
    <r>
      <rPr>
        <b/>
        <sz val="11"/>
        <color indexed="8"/>
        <rFont val="Calibri"/>
        <family val="2"/>
      </rPr>
      <t xml:space="preserve">         </t>
    </r>
    <r>
      <rPr>
        <b/>
        <sz val="11"/>
        <color indexed="8"/>
        <rFont val="Arial Unicode MS"/>
        <family val="2"/>
      </rPr>
      <t>≙</t>
    </r>
    <r>
      <rPr>
        <b/>
        <sz val="11"/>
        <color indexed="8"/>
        <rFont val="Calibri"/>
        <family val="2"/>
      </rPr>
      <t xml:space="preserve">         </t>
    </r>
    <r>
      <rPr>
        <b/>
        <sz val="11"/>
        <color indexed="8"/>
        <rFont val="Arial Unicode MS"/>
        <family val="2"/>
      </rPr>
      <t>≙</t>
    </r>
  </si>
  <si>
    <t>mit Reinigungswochen pro Jahr</t>
  </si>
  <si>
    <t>Unterhaltsreinigung</t>
  </si>
  <si>
    <t>Grund-
reinigung</t>
  </si>
  <si>
    <t>Glasreinigung bei Unterhaltsreinigung</t>
  </si>
  <si>
    <t>spezielle Leistung bei Unterhaltsreinig.</t>
  </si>
  <si>
    <t>Nr.:</t>
  </si>
  <si>
    <t>Kurzbezeichnung</t>
  </si>
  <si>
    <t>pro Jahr</t>
  </si>
  <si>
    <t>Unterhalts-</t>
  </si>
  <si>
    <t>Wochen mit</t>
  </si>
  <si>
    <t>reinigung</t>
  </si>
  <si>
    <t>Grundrein.</t>
  </si>
  <si>
    <t xml:space="preserve">Leistungswochen 
Unterhaltsreinigung </t>
  </si>
  <si>
    <t>und Anzahl 
Grundreinigungen</t>
  </si>
  <si>
    <t>in m² / Std.</t>
  </si>
  <si>
    <t>Eingabe Richtleistung 
(Wochenbetrachtung)</t>
  </si>
  <si>
    <t xml:space="preserve">ACHTUNG </t>
  </si>
  <si>
    <t>bei mehrfacher Reinigung pro Woche auch mehrfachen Zeitaufwand beachten, bei längeren Zyklen entsprechend 
anteilig in der Woche</t>
  </si>
  <si>
    <t>wöchentliche Leistungs-
stunden</t>
  </si>
  <si>
    <t>in Std. (dezimal)</t>
  </si>
  <si>
    <t>SUMME</t>
  </si>
  <si>
    <t>Stunden-
verrechnungs
satz</t>
  </si>
  <si>
    <t>in EURO (Netto)</t>
  </si>
  <si>
    <t>Wochenpreis</t>
  </si>
  <si>
    <t>Jahrespreis</t>
  </si>
  <si>
    <t>Grundreinigung</t>
  </si>
  <si>
    <t>Eingabe Richtleistung 
(1 x Grundreinigung))</t>
  </si>
  <si>
    <t>Leistungs-
stunden
( 1 x Grund-
reinigung)</t>
  </si>
  <si>
    <t>Gesamtpreis 
1 x Grund-
reinigung</t>
  </si>
  <si>
    <t>Jahrespreis
Grund-
reinigung</t>
  </si>
  <si>
    <t>(1)</t>
  </si>
  <si>
    <t>(2)</t>
  </si>
  <si>
    <t>(3)</t>
  </si>
  <si>
    <t>(4)</t>
  </si>
  <si>
    <t>(5)</t>
  </si>
  <si>
    <t>(6)</t>
  </si>
  <si>
    <t>(7)</t>
  </si>
  <si>
    <t>(8)</t>
  </si>
  <si>
    <t>(9)</t>
  </si>
  <si>
    <t>(10)</t>
  </si>
  <si>
    <t>(11)</t>
  </si>
  <si>
    <t>(12)</t>
  </si>
  <si>
    <t>(Wochenbetrachtung)</t>
  </si>
  <si>
    <t>in Euro / Std.  (Netto)</t>
  </si>
  <si>
    <t>Richtleistung</t>
  </si>
  <si>
    <t>Nr.</t>
  </si>
  <si>
    <t>Std.-Satz</t>
  </si>
  <si>
    <t>Eingaben für Grundreinigung</t>
  </si>
  <si>
    <t>Eingaben für Unterhaltsreinigung / Regelleistung</t>
  </si>
  <si>
    <t>ACHTUNG
bei mehrfacher Reinigung 
pro Woche auch mehrfachen 
Zeitaufwand beachten, 
bei längeren Zyklen 
(z.Bsp. 1 x im Quartal)
entsprechend 
anteilig in der Woche</t>
  </si>
  <si>
    <t>anzuwendender 
Stunden-
verrechnungssatz</t>
  </si>
  <si>
    <t>Eingabe Richtleistungen und Zuweisung der Stundenverrechnungssätze</t>
  </si>
  <si>
    <t>Stunden-
verrechnungssatz</t>
  </si>
  <si>
    <t>Betrag 
in Euro (Netto)</t>
  </si>
  <si>
    <t>Kalkulation 
beigefügt in 
Angebots-
anlage-Nr.</t>
  </si>
  <si>
    <t>Leistungs-
gruppe</t>
  </si>
  <si>
    <t>Anzahl der jährl.
Leistungswochen</t>
  </si>
  <si>
    <t>Erläuterung</t>
  </si>
  <si>
    <t>Anzahl der Grund-
reinigungen pro Jahr</t>
  </si>
  <si>
    <t>kalkuliertes 
Leistungsende:</t>
  </si>
  <si>
    <t>Gesamtzahl
Grund-
reinigungen</t>
  </si>
  <si>
    <t>1.</t>
  </si>
  <si>
    <t>2.</t>
  </si>
  <si>
    <t>3.</t>
  </si>
  <si>
    <t>SUMMENBILDUNG:</t>
  </si>
  <si>
    <t xml:space="preserve">Schulen Kitas - 
Büroräume mit textilem Bodenbelag </t>
  </si>
  <si>
    <t>Schulen Kitas - 
Sanitärräume</t>
  </si>
  <si>
    <t xml:space="preserve">Schulen Kitas - 
Speiseraum, Ausgabeküche </t>
  </si>
  <si>
    <t xml:space="preserve">Schulen Kitas - 
Umkleidebereich und Sanitärräume der Turnhalle </t>
  </si>
  <si>
    <t>Schulen Kitas -
innenliegende Glasflächen</t>
  </si>
  <si>
    <t xml:space="preserve">Schulen Kitas - 
Sportmatten und Turnmatten </t>
  </si>
  <si>
    <t>Schulen Kitas - 
Essenausgabe Mittag / Vesper</t>
  </si>
  <si>
    <t>(Einmalleistungs-
betrachtung)</t>
  </si>
  <si>
    <t>1 - 11</t>
  </si>
  <si>
    <t>SUMME der wöchentlichen Leistungen
(ohne Leistungsart 12 - Essenausgabe)</t>
  </si>
  <si>
    <t>Reinigungs-
fläche 
(Raumfläche, 
Glasfläche) bzw.
bei spez. Leistung ggf. Objektgröße</t>
  </si>
  <si>
    <t>Schulen Kitas -
Büroräume, Klassenräume, Mehrzweckräume, Gemeinschaftsräume, Pausenräume, Archiv und Umkleidebereiche mit nichttextilem Bodenbelag</t>
  </si>
  <si>
    <t>Schulen Kitas - 
Sporthalle und Turnmatten, Turnhalle, Mehrzweck-
raum (Sportraum Kita) mit nichttextilem Bodenbelag</t>
  </si>
  <si>
    <t>Schulen Kitas - 
Lagerräume, Wäsche- und Wirtschafts-
räume mit nichttextilem Bodenbelag</t>
  </si>
  <si>
    <t>Schulen Kitas - 
Klassen- und Gemeinschaftsäume 
mit textilem Bodenbelag</t>
  </si>
  <si>
    <t>Büroräume text. Boden</t>
  </si>
  <si>
    <t>Büro-/Klassen-/Mehrzweckräüme, ... nichttext. Boden</t>
  </si>
  <si>
    <t>Flure nichttext. Boden</t>
  </si>
  <si>
    <t>Schulen Kitas - 
Flure mit nichttextilem Bodenbelag</t>
  </si>
  <si>
    <t>Sanitärräume</t>
  </si>
  <si>
    <t>Lager-/Wirtschaftsräume nichttext.Boden</t>
  </si>
  <si>
    <t>Speiseraum, Ausgabeküche</t>
  </si>
  <si>
    <t>Umkleide/Sanitär Turnhalle</t>
  </si>
  <si>
    <t>Sport-/Mehrzweckraum nichttext. Boden</t>
  </si>
  <si>
    <t>Klassen-/Gemeinschaftsräume text. Boden</t>
  </si>
  <si>
    <t>innenliegende Glasflächen</t>
  </si>
  <si>
    <t>Sport-/Turnmatten</t>
  </si>
  <si>
    <t>kurz:</t>
  </si>
  <si>
    <t>Erfassung - Raumart / Raumnutzung / Leistungflächen</t>
  </si>
  <si>
    <t>Raumnutzung
(klassiviziert)</t>
  </si>
  <si>
    <t>Raumart / Reinigungsart / Leistungsart
(Kategorie)</t>
  </si>
  <si>
    <t>innenliegende 
Glasflächen 
(keine Außen-
fensterflächen)</t>
  </si>
  <si>
    <t>Auftrags-
bestandteil 
(JA/NEIN)</t>
  </si>
  <si>
    <t>Flächenzuweisung
Raumart / 
Reinigungskategorie</t>
  </si>
  <si>
    <t>Anzahl der jährlichen Reinigungszyklen / Leistungswochen</t>
  </si>
  <si>
    <t>Anzahl der jährlichen Grundreinigungen</t>
  </si>
  <si>
    <t>Gesamtleistungszeitraum (Kalkulationsgrundlage)</t>
  </si>
  <si>
    <t>Bereiche</t>
  </si>
  <si>
    <t>Leistungs-
wochen 
pro Jahr</t>
  </si>
  <si>
    <t>Leistungszeit 
pro Woche
in Std.</t>
  </si>
  <si>
    <t>Leistungspreis 
pro Woche
in Euro</t>
  </si>
  <si>
    <t>Leistungspreis 
pro Jahr
in Euro</t>
  </si>
  <si>
    <t>mit Leistungs
zeit pro Jahr
in Std.</t>
  </si>
  <si>
    <t>Leistungspreis über
Gesamtauftragszeit</t>
  </si>
  <si>
    <t>Preis für 1 x Grundreinigung</t>
  </si>
  <si>
    <t>Jahrespreis für Grundreinigung</t>
  </si>
  <si>
    <t>Preis für Grundreinigung über Gesamtauftragszeit</t>
  </si>
  <si>
    <t>Jahre (dez.)</t>
  </si>
  <si>
    <t>Grundreini-
gungen pro Jahr</t>
  </si>
  <si>
    <t>Summe Grund-
reinigungen</t>
  </si>
  <si>
    <t>in Euro</t>
  </si>
  <si>
    <t>mit</t>
  </si>
  <si>
    <t>Std.</t>
  </si>
  <si>
    <t>Gesamtpreisbildung:</t>
  </si>
  <si>
    <t>Mittagsversorgung</t>
  </si>
  <si>
    <t>Preis über Gesamtauftragszeit</t>
  </si>
  <si>
    <t>NETTO:</t>
  </si>
  <si>
    <t>Preisnachlass ohne 
Bedingungen in %:</t>
  </si>
  <si>
    <t>Angebotspreis</t>
  </si>
  <si>
    <t>MwSt:</t>
  </si>
  <si>
    <t>BRUTTO:</t>
  </si>
  <si>
    <t>Angebotspreis Gesamtleistung</t>
  </si>
  <si>
    <t xml:space="preserve">Bei Verwendung der Excel-Datei zur Erstellung der Angebotspreise kann dieses Preisbildungsblatt ausgedruckt und in den Angebots-
unterlagen ausgetauscht werden. Bei Verwendung der Excel-Datei sind vom Bieter eigenständig Kontrollrechnungen durchzuführen. 
Fehler bei der Angebotsabgabe durch Verwendung des Excel-Datei gehen nicht zu Lasten der Vergabestelle. 
Es gelten die mit dem Angeboten eingereichten Angebotspreise. </t>
  </si>
  <si>
    <t>Preisbildung "Essenausgabe" und Nebenleistungen</t>
  </si>
  <si>
    <t>lfd.
Nr.</t>
  </si>
  <si>
    <t>(NETTO)</t>
  </si>
  <si>
    <t>Essenausgabewochen</t>
  </si>
  <si>
    <t>52 Wochen - 3 Wochen Betriebsruhe (Hortbetrieb)</t>
  </si>
  <si>
    <t>Eingabe Stundenverrechnungssätze und Anzahl</t>
  </si>
  <si>
    <t>der jährlichen Reinigungszyklen / Leistungswochen</t>
  </si>
  <si>
    <t>durch-
schnitt-
liche 
Portions- 
zahl</t>
  </si>
  <si>
    <t>Anzahl 
der 
Ausgaben 
pro 
Woche</t>
  </si>
  <si>
    <t>zu kalku-
lierende 
Anzahl der 
jährlichen 
Ausgabe-
wochen</t>
  </si>
  <si>
    <t>Ein-
gabe-
nr.</t>
  </si>
  <si>
    <t>Stunden-
satz
in Euro</t>
  </si>
  <si>
    <t>Eingabe
Leistungszeit 
für eine Tages-
ausgabe aller 
beteiligten 
Mitarbeiter in 
Stunden (dez.)</t>
  </si>
  <si>
    <t>Preis für eine 
Tagesausgabe 
in EURO</t>
  </si>
  <si>
    <t>Preis für eine Wochen- leistung
(5 x Ausgabe) 
in EURO</t>
  </si>
  <si>
    <t>Jahrespreis 
für die zu kal-
kulierenden 
Wochen-
leistungen
in EURO</t>
  </si>
  <si>
    <t>Gesamtpreis 
über 
vollständige Auftragszeit 
in EURO</t>
  </si>
  <si>
    <t>1 Auftragsjahr (BRUTTO):</t>
  </si>
  <si>
    <t xml:space="preserve"> Auftragsjahre (BRUTTO):</t>
  </si>
  <si>
    <t>Mit der rechtsverbindlichen Unterzeichnung dieses Angebotes 
erfolgt gleichzeitig die Bestätigung und Anerkennung des Leistungsverzeichnisses.
Es wird versichert, dass für das Angebot keine Preisabsprachen mit einem 
oder mehreren Bietern oder mit anderen Stellen getroffen wurden.
Wird das Angebot an dieser Stelle nicht rechtsverbindlich 
unterschrieben, so gilt das Angebot als nicht abgegeben.</t>
  </si>
  <si>
    <t>Std. (dez.)</t>
  </si>
  <si>
    <t>Unterhaltsreinigung und Essenausgabe 
(Regelleistung)</t>
  </si>
  <si>
    <t xml:space="preserve">Verpflichtg. (zusätzl.) Leitungsdienst vor Ort: </t>
  </si>
  <si>
    <t>Std. pro Leistungswoche</t>
  </si>
  <si>
    <t>zur  Angebotsabgabe</t>
  </si>
  <si>
    <t>Ort                                                           Datum</t>
  </si>
  <si>
    <t>rechtsverbindliche Unterschrift</t>
  </si>
  <si>
    <t>" Excel-Eingabefelder "</t>
  </si>
  <si>
    <t>Ausdruck mind. A4 und dem Angebot beifügen</t>
  </si>
  <si>
    <t>Ausdruck A4 und dem Angebot beifügen</t>
  </si>
  <si>
    <t>" Excel - Eingabefelder "</t>
  </si>
  <si>
    <t>" Exzel- Eingabefelder "</t>
  </si>
  <si>
    <t>Alternativ zur Verwendung der Excel-Datei könnendie Tabellenblätter 
unausgefüllt angefordert werden. Diese sind dann vollständig in allen 
Einzelpositionen ausgefüllt mit dem Angebot einzureichen.
ACHTUNG: Bei Verwendung der Excel-Kalkulationshilfe sind eigenständig 
Kontrollrechnungen durchzuführen. 
Als Preisangebot gilt der bis zum Abgabetermin in den Unterlagen eingereichte Wert, mögliche Fehler gehen zu Lasen des Bieters.</t>
  </si>
  <si>
    <t>keine Zuweisung</t>
  </si>
  <si>
    <t>Fehler</t>
  </si>
  <si>
    <t>voraussichtlicher 
Leistungsbeginn:</t>
  </si>
  <si>
    <t>Kalkulationsgrundlage
Gesamtleistungszeitraum 
Unterhaltsreinigung
(einschl. Betriebsruhen)</t>
  </si>
  <si>
    <t>Feststellung Kalkulationgrundlage (einschl. Betriebsruhen)</t>
  </si>
  <si>
    <t>Auftragsjahr</t>
  </si>
  <si>
    <t>Kalkulationsmonate</t>
  </si>
  <si>
    <t>Kalkulationswochen</t>
  </si>
  <si>
    <t>in Wochen</t>
  </si>
  <si>
    <t>in Jahren 
(dezimal gerundet)</t>
  </si>
  <si>
    <t>Lager Küche</t>
  </si>
  <si>
    <t>Wagenraum</t>
  </si>
  <si>
    <t>Kita "Ulja"</t>
  </si>
  <si>
    <t>Wochen</t>
  </si>
  <si>
    <t>Unterhaltsreinigung Kitagebäude</t>
  </si>
  <si>
    <t>kalkulierte Leistungszeit Unterhaltsreinigung pro Leistungsjahr:</t>
  </si>
  <si>
    <t>0.016</t>
  </si>
  <si>
    <t>Werkstatt Hausmeister</t>
  </si>
  <si>
    <t>0.017</t>
  </si>
  <si>
    <t>Stuhllager</t>
  </si>
  <si>
    <t>0.022.1</t>
  </si>
  <si>
    <t>Lufttechnik</t>
  </si>
  <si>
    <t>0.022.2</t>
  </si>
  <si>
    <t>ELT/DAT</t>
  </si>
  <si>
    <t>0.033</t>
  </si>
  <si>
    <t>Sibe</t>
  </si>
  <si>
    <t>0.003</t>
  </si>
  <si>
    <t>Waschraum/WC Kiga</t>
  </si>
  <si>
    <t>0.004.1</t>
  </si>
  <si>
    <t>WC Personal Damen</t>
  </si>
  <si>
    <t>0.006</t>
  </si>
  <si>
    <t>0.009</t>
  </si>
  <si>
    <t>Küchenausgabe</t>
  </si>
  <si>
    <t>0.010</t>
  </si>
  <si>
    <t>Putzmittelraum</t>
  </si>
  <si>
    <t>0.011</t>
  </si>
  <si>
    <t>WC Personal Reinigung</t>
  </si>
  <si>
    <t>0.012</t>
  </si>
  <si>
    <t>WC Personal Herren/HM</t>
  </si>
  <si>
    <t>0.014</t>
  </si>
  <si>
    <t>WC Personal Küche</t>
  </si>
  <si>
    <t>0.015</t>
  </si>
  <si>
    <t>0.018</t>
  </si>
  <si>
    <t>Wäsche rein</t>
  </si>
  <si>
    <t>Wäscheraum</t>
  </si>
  <si>
    <t>0.020</t>
  </si>
  <si>
    <t>Trockenraum</t>
  </si>
  <si>
    <t>0.021</t>
  </si>
  <si>
    <t>Wäsche unrein/ Waschküche</t>
  </si>
  <si>
    <t>0.027</t>
  </si>
  <si>
    <t>Waschraum/WC Krippe</t>
  </si>
  <si>
    <t>0.031</t>
  </si>
  <si>
    <t>0.034</t>
  </si>
  <si>
    <t xml:space="preserve">WC </t>
  </si>
  <si>
    <t>0.038</t>
  </si>
  <si>
    <t>0.044</t>
  </si>
  <si>
    <t>0.046</t>
  </si>
  <si>
    <t>0.051</t>
  </si>
  <si>
    <t>0.055</t>
  </si>
  <si>
    <t>0.004.3</t>
  </si>
  <si>
    <t>Arbeitsraum Personal/ Personalraum</t>
  </si>
  <si>
    <t>0.005</t>
  </si>
  <si>
    <t>Leitung</t>
  </si>
  <si>
    <t>0.035</t>
  </si>
  <si>
    <t>Therapieraum/Leseraum</t>
  </si>
  <si>
    <t>0.002</t>
  </si>
  <si>
    <t>Umkleideraum</t>
  </si>
  <si>
    <t>0.004.2</t>
  </si>
  <si>
    <t>Personalumkleideraum</t>
  </si>
  <si>
    <t>0.013.1</t>
  </si>
  <si>
    <t>Küchenpersonalraum</t>
  </si>
  <si>
    <t>Aufenthaltsraum</t>
  </si>
  <si>
    <t>0.013.2</t>
  </si>
  <si>
    <t>Umkleideraum Hausmeister</t>
  </si>
  <si>
    <t>0.019</t>
  </si>
  <si>
    <t>Nähraum</t>
  </si>
  <si>
    <t>0.023</t>
  </si>
  <si>
    <t>Kreativ-/Bau-/Werkraum</t>
  </si>
  <si>
    <t>0.024</t>
  </si>
  <si>
    <t>Abstell-/Materialraum</t>
  </si>
  <si>
    <t>0.028</t>
  </si>
  <si>
    <t>Garderobenraum Krippe</t>
  </si>
  <si>
    <t>0.032</t>
  </si>
  <si>
    <t>0.039</t>
  </si>
  <si>
    <t>Garderobenraum Kiga</t>
  </si>
  <si>
    <t>0.040</t>
  </si>
  <si>
    <t>0.043</t>
  </si>
  <si>
    <t>0.047</t>
  </si>
  <si>
    <t>0.052.1</t>
  </si>
  <si>
    <t>Garderobenraum Kiga I</t>
  </si>
  <si>
    <t>0.052.2</t>
  </si>
  <si>
    <t>Garderobenraum Kiga II und III</t>
  </si>
  <si>
    <t>0.056</t>
  </si>
  <si>
    <t>0.057</t>
  </si>
  <si>
    <t>Flur West</t>
  </si>
  <si>
    <t>0.059</t>
  </si>
  <si>
    <t>Halle</t>
  </si>
  <si>
    <t>0.060</t>
  </si>
  <si>
    <t>Diele</t>
  </si>
  <si>
    <t>0.061</t>
  </si>
  <si>
    <t>Flur Ost</t>
  </si>
  <si>
    <t>0.007</t>
  </si>
  <si>
    <t>Mehrzweckraum/ Bewegungsraum</t>
  </si>
  <si>
    <t>0.008</t>
  </si>
  <si>
    <t>Speiseraum/ Kinderküche</t>
  </si>
  <si>
    <t>Speiseraum</t>
  </si>
  <si>
    <t>0.001</t>
  </si>
  <si>
    <t>Gruppenraum Kiga</t>
  </si>
  <si>
    <t>0.025</t>
  </si>
  <si>
    <t>Schlafraum Krippe</t>
  </si>
  <si>
    <t>0.026</t>
  </si>
  <si>
    <t>Gruppenraum Krippe</t>
  </si>
  <si>
    <t>0.029</t>
  </si>
  <si>
    <t>Atelier Krippe</t>
  </si>
  <si>
    <t>0.030</t>
  </si>
  <si>
    <t>0.036</t>
  </si>
  <si>
    <t>0.037</t>
  </si>
  <si>
    <t>0.041</t>
  </si>
  <si>
    <t>Mini-Atelier</t>
  </si>
  <si>
    <t>0.042</t>
  </si>
  <si>
    <t>0.045</t>
  </si>
  <si>
    <t>0.048</t>
  </si>
  <si>
    <t>0.049</t>
  </si>
  <si>
    <t>0.050</t>
  </si>
  <si>
    <t>0.053</t>
  </si>
  <si>
    <t>0.054</t>
  </si>
  <si>
    <t>0.058</t>
  </si>
  <si>
    <t xml:space="preserve">Windfang </t>
  </si>
  <si>
    <t>Anstrich</t>
  </si>
  <si>
    <t>Textil</t>
  </si>
  <si>
    <t>Gesamtfläche</t>
  </si>
  <si>
    <t>Kita "Regenbogen" - Raumdaten</t>
  </si>
  <si>
    <r>
      <rPr>
        <b/>
        <sz val="16"/>
        <color indexed="8"/>
        <rFont val="Calibri"/>
        <family val="2"/>
      </rPr>
      <t>Teilergebnisse</t>
    </r>
    <r>
      <rPr>
        <b/>
        <sz val="11"/>
        <color indexed="8"/>
        <rFont val="Calibri"/>
        <family val="2"/>
      </rPr>
      <t xml:space="preserve">
</t>
    </r>
    <r>
      <rPr>
        <b/>
        <sz val="16"/>
        <color indexed="8"/>
        <rFont val="Calibri"/>
        <family val="2"/>
      </rPr>
      <t>Kita "Regenbogen"</t>
    </r>
    <r>
      <rPr>
        <b/>
        <sz val="11"/>
        <color indexed="8"/>
        <rFont val="Calibri"/>
        <family val="2"/>
      </rPr>
      <t xml:space="preserve">
Raumart / 
Reinigungskategorie
</t>
    </r>
  </si>
  <si>
    <t>Mittagsversorgung Kita "Regenbogen" (Vorbereitung, Ausgabe, Nachbereitung)</t>
  </si>
  <si>
    <t>Portionierung und Essenausgabe, Geschirr und Besteck abwaschen, Essenkübel reinigen, Bereitstellung der Geschirrtücher und deren regelmäßiges Waschen 
sowie andere im Sinne der Aufgabenerfüllung "Essenausgabe" 
notwendige Teilleistungen</t>
  </si>
  <si>
    <t>ca. 130</t>
  </si>
  <si>
    <t>(13)</t>
  </si>
  <si>
    <t>Vorbereitung Essenausgabe 
ab spätestens 10:15 Uhr; Essenausausgabe ab ca. 11:00;
Nacharbeiten "eigene Kalkulation";
arbeitstäglich ab 15:00 Uhr Abwasch des Vespergeschirrs für Krippen-, Kindergarten- 
und Hortkinder</t>
  </si>
  <si>
    <t>Tagesfestpreiskalkulation für die Essen-ausgabe von einer durchschnittlichen Portionszahl pro Arbeitstag (Mo.-Fr.); 
Kalkulationsanpassung ist erst bei dauerhaften Durchschnittsabweichungen von mind. 30% vorgesehen.</t>
  </si>
  <si>
    <t>Angebotsblatt - Gesamtpreisbildung "Reinigung und Essenausgabe Kita "Regenbogen"</t>
  </si>
  <si>
    <t>Preise für Objektreinigung
Kita "Regenbogen"(NETTO):</t>
  </si>
  <si>
    <t>Grundreinigung Kitagebäude</t>
  </si>
  <si>
    <r>
      <rPr>
        <b/>
        <sz val="24"/>
        <color indexed="8"/>
        <rFont val="Calibri"/>
        <family val="2"/>
      </rPr>
      <t xml:space="preserve">Reinigungskategorie
</t>
    </r>
    <r>
      <rPr>
        <b/>
        <sz val="14"/>
        <color indexed="8"/>
        <rFont val="Calibri"/>
        <family val="2"/>
      </rPr>
      <t xml:space="preserve">(die nachfolgenden Auflistung 1-12 
ist die Darstellung aller aktuell bei 
der Stadt Weißwasser/O.L. geführten 
Reinigungskategorien. 
In der Ausschreibung hier sind nur 
die vorhandenen Kategorien gültig 
und zu kalkulieren.
-------------------------------------------------------------------------------
Raumart / Reinigungsart / Leistungsart
</t>
    </r>
  </si>
  <si>
    <t>Preise für Mittagsversorgung Kita "Regenbogen" 
(Vorbereitung, Ausgabe, Nachbereitung und Vesperabwasch) (Netto):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</si>
</sst>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0.0%"/>
    <numFmt numFmtId="166" formatCode="#,##0.00\ &quot;€&quot;"/>
    <numFmt numFmtId="167" formatCode="0.0"/>
  </numFmts>
  <fonts count="104">
    <font>
      <sz val="11"/>
      <color theme="1"/>
      <name val="Calibri"/>
      <family val="2"/>
    </font>
    <font>
      <sz val="11"/>
      <color indexed="8"/>
      <name val="Calibri"/>
      <family val="2"/>
    </font>
    <font>
      <b/>
      <sz val="11"/>
      <color indexed="8"/>
      <name val="Calibri"/>
      <family val="2"/>
    </font>
    <font>
      <b/>
      <sz val="14"/>
      <color indexed="8"/>
      <name val="Calibri"/>
      <family val="2"/>
    </font>
    <font>
      <b/>
      <sz val="11"/>
      <color indexed="8"/>
      <name val="Arial Unicode MS"/>
      <family val="2"/>
    </font>
    <font>
      <b/>
      <sz val="16"/>
      <color indexed="8"/>
      <name val="Calibri"/>
      <family val="2"/>
    </font>
    <font>
      <b/>
      <sz val="24"/>
      <color indexed="8"/>
      <name val="Calibri"/>
      <family val="2"/>
    </font>
    <font>
      <b/>
      <sz val="1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1"/>
      <color indexed="8"/>
      <name val="Calibri"/>
      <family val="2"/>
    </font>
    <font>
      <sz val="11"/>
      <name val="Calibri"/>
      <family val="2"/>
    </font>
    <font>
      <i/>
      <sz val="11"/>
      <color indexed="8"/>
      <name val="Calibri"/>
      <family val="2"/>
    </font>
    <font>
      <i/>
      <u val="single"/>
      <sz val="11"/>
      <color indexed="8"/>
      <name val="Calibri"/>
      <family val="2"/>
    </font>
    <font>
      <b/>
      <u val="single"/>
      <sz val="11"/>
      <color indexed="8"/>
      <name val="Calibri"/>
      <family val="2"/>
    </font>
    <font>
      <b/>
      <i/>
      <sz val="11"/>
      <color indexed="8"/>
      <name val="Calibri"/>
      <family val="2"/>
    </font>
    <font>
      <b/>
      <i/>
      <u val="single"/>
      <sz val="11"/>
      <color indexed="8"/>
      <name val="Calibri"/>
      <family val="2"/>
    </font>
    <font>
      <sz val="14"/>
      <color indexed="8"/>
      <name val="Calibri"/>
      <family val="2"/>
    </font>
    <font>
      <b/>
      <sz val="18"/>
      <color indexed="8"/>
      <name val="Calibri"/>
      <family val="2"/>
    </font>
    <font>
      <b/>
      <sz val="11"/>
      <name val="Calibri"/>
      <family val="2"/>
    </font>
    <font>
      <sz val="16"/>
      <color indexed="8"/>
      <name val="Calibri"/>
      <family val="2"/>
    </font>
    <font>
      <b/>
      <u val="single"/>
      <sz val="16"/>
      <color indexed="8"/>
      <name val="Calibri"/>
      <family val="2"/>
    </font>
    <font>
      <sz val="18"/>
      <color indexed="8"/>
      <name val="Calibri"/>
      <family val="2"/>
    </font>
    <font>
      <b/>
      <u val="single"/>
      <sz val="18"/>
      <name val="Calibri"/>
      <family val="2"/>
    </font>
    <font>
      <b/>
      <sz val="18"/>
      <name val="Calibri"/>
      <family val="2"/>
    </font>
    <font>
      <sz val="8"/>
      <color indexed="8"/>
      <name val="Calibri"/>
      <family val="2"/>
    </font>
    <font>
      <sz val="13"/>
      <color indexed="8"/>
      <name val="Calibri"/>
      <family val="2"/>
    </font>
    <font>
      <b/>
      <sz val="12"/>
      <color indexed="8"/>
      <name val="Calibri"/>
      <family val="2"/>
    </font>
    <font>
      <b/>
      <sz val="18"/>
      <color indexed="9"/>
      <name val="Calibri"/>
      <family val="2"/>
    </font>
    <font>
      <b/>
      <sz val="20"/>
      <color indexed="9"/>
      <name val="Calibri"/>
      <family val="2"/>
    </font>
    <font>
      <b/>
      <u val="single"/>
      <sz val="18"/>
      <color indexed="8"/>
      <name val="Calibri"/>
      <family val="2"/>
    </font>
    <font>
      <b/>
      <sz val="28"/>
      <color indexed="9"/>
      <name val="Calibri"/>
      <family val="2"/>
    </font>
    <font>
      <b/>
      <u val="single"/>
      <sz val="28"/>
      <color indexed="8"/>
      <name val="Calibri"/>
      <family val="2"/>
    </font>
    <font>
      <sz val="28"/>
      <color indexed="8"/>
      <name val="Calibri"/>
      <family val="2"/>
    </font>
    <font>
      <b/>
      <sz val="16"/>
      <color indexed="9"/>
      <name val="Calibri"/>
      <family val="2"/>
    </font>
    <font>
      <sz val="20"/>
      <color indexed="8"/>
      <name val="Calibri"/>
      <family val="2"/>
    </font>
    <font>
      <b/>
      <sz val="20"/>
      <color indexed="8"/>
      <name val="Calibri"/>
      <family val="2"/>
    </font>
    <font>
      <b/>
      <sz val="14"/>
      <color indexed="9"/>
      <name val="Calibri"/>
      <family val="2"/>
    </font>
    <font>
      <b/>
      <u val="single"/>
      <sz val="26"/>
      <color indexed="8"/>
      <name val="Calibri"/>
      <family val="2"/>
    </font>
    <font>
      <u val="single"/>
      <sz val="26"/>
      <color indexed="8"/>
      <name val="Calibri"/>
      <family val="2"/>
    </font>
    <font>
      <b/>
      <sz val="22"/>
      <color indexed="9"/>
      <name val="Calibri"/>
      <family val="2"/>
    </font>
    <font>
      <b/>
      <sz val="18"/>
      <color indexed="9"/>
      <name val="Arial"/>
      <family val="2"/>
    </font>
    <font>
      <sz val="18"/>
      <color indexed="9"/>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1"/>
      <color theme="1"/>
      <name val="Calibri"/>
      <family val="2"/>
    </font>
    <font>
      <i/>
      <sz val="11"/>
      <color theme="1"/>
      <name val="Calibri"/>
      <family val="2"/>
    </font>
    <font>
      <i/>
      <u val="single"/>
      <sz val="11"/>
      <color theme="1"/>
      <name val="Calibri"/>
      <family val="2"/>
    </font>
    <font>
      <b/>
      <u val="single"/>
      <sz val="11"/>
      <color theme="1"/>
      <name val="Calibri"/>
      <family val="2"/>
    </font>
    <font>
      <b/>
      <i/>
      <sz val="11"/>
      <color theme="1"/>
      <name val="Calibri"/>
      <family val="2"/>
    </font>
    <font>
      <b/>
      <i/>
      <u val="single"/>
      <sz val="11"/>
      <color theme="1"/>
      <name val="Calibri"/>
      <family val="2"/>
    </font>
    <font>
      <sz val="14"/>
      <color theme="1"/>
      <name val="Calibri"/>
      <family val="2"/>
    </font>
    <font>
      <b/>
      <sz val="14"/>
      <color theme="1"/>
      <name val="Calibri"/>
      <family val="2"/>
    </font>
    <font>
      <b/>
      <sz val="18"/>
      <color theme="1"/>
      <name val="Calibri"/>
      <family val="2"/>
    </font>
    <font>
      <b/>
      <sz val="16"/>
      <color theme="1"/>
      <name val="Calibri"/>
      <family val="2"/>
    </font>
    <font>
      <sz val="16"/>
      <color theme="1"/>
      <name val="Calibri"/>
      <family val="2"/>
    </font>
    <font>
      <b/>
      <u val="single"/>
      <sz val="16"/>
      <color theme="1"/>
      <name val="Calibri"/>
      <family val="2"/>
    </font>
    <font>
      <sz val="18"/>
      <color theme="1"/>
      <name val="Calibri"/>
      <family val="2"/>
    </font>
    <font>
      <sz val="8"/>
      <color theme="1"/>
      <name val="Calibri"/>
      <family val="2"/>
    </font>
    <font>
      <sz val="13"/>
      <color theme="1"/>
      <name val="Calibri"/>
      <family val="2"/>
    </font>
    <font>
      <b/>
      <sz val="12"/>
      <color theme="1"/>
      <name val="Calibri"/>
      <family val="2"/>
    </font>
    <font>
      <b/>
      <sz val="18"/>
      <color theme="0"/>
      <name val="Calibri"/>
      <family val="2"/>
    </font>
    <font>
      <b/>
      <u val="single"/>
      <sz val="18"/>
      <color theme="1"/>
      <name val="Calibri"/>
      <family val="2"/>
    </font>
    <font>
      <b/>
      <sz val="20"/>
      <color theme="0"/>
      <name val="Calibri"/>
      <family val="2"/>
    </font>
    <font>
      <b/>
      <sz val="16"/>
      <color theme="0"/>
      <name val="Calibri"/>
      <family val="2"/>
    </font>
    <font>
      <b/>
      <sz val="28"/>
      <color theme="0"/>
      <name val="Calibri"/>
      <family val="2"/>
    </font>
    <font>
      <b/>
      <u val="single"/>
      <sz val="28"/>
      <color theme="1"/>
      <name val="Calibri"/>
      <family val="2"/>
    </font>
    <font>
      <sz val="28"/>
      <color theme="1"/>
      <name val="Calibri"/>
      <family val="2"/>
    </font>
    <font>
      <b/>
      <sz val="14"/>
      <color theme="0"/>
      <name val="Calibri"/>
      <family val="2"/>
    </font>
    <font>
      <sz val="20"/>
      <color theme="1"/>
      <name val="Calibri"/>
      <family val="2"/>
    </font>
    <font>
      <b/>
      <sz val="20"/>
      <color theme="1"/>
      <name val="Calibri"/>
      <family val="2"/>
    </font>
    <font>
      <b/>
      <sz val="18"/>
      <color theme="0"/>
      <name val="Arial"/>
      <family val="2"/>
    </font>
    <font>
      <sz val="18"/>
      <color theme="0"/>
      <name val="Arial"/>
      <family val="2"/>
    </font>
    <font>
      <b/>
      <sz val="24"/>
      <color theme="1"/>
      <name val="Calibri"/>
      <family val="2"/>
    </font>
    <font>
      <b/>
      <sz val="22"/>
      <color theme="0"/>
      <name val="Calibri"/>
      <family val="2"/>
    </font>
    <font>
      <b/>
      <u val="single"/>
      <sz val="26"/>
      <color theme="1"/>
      <name val="Calibri"/>
      <family val="2"/>
    </font>
    <font>
      <u val="single"/>
      <sz val="26"/>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E9A3"/>
        <bgColor indexed="64"/>
      </patternFill>
    </fill>
    <fill>
      <patternFill patternType="solid">
        <fgColor theme="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rgb="FFFF9797"/>
        <bgColor indexed="64"/>
      </patternFill>
    </fill>
    <fill>
      <patternFill patternType="solid">
        <fgColor rgb="FFA3FFCD"/>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2" tint="-0.24997000396251678"/>
        <bgColor indexed="64"/>
      </patternFill>
    </fill>
  </fills>
  <borders count="1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medium"/>
      <right style="thin"/>
      <top style="thin"/>
      <bottom style="medium"/>
    </border>
    <border>
      <left style="thin"/>
      <right style="thin"/>
      <top style="thin"/>
      <bottom style="thin"/>
    </border>
    <border>
      <left style="thin"/>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border>
    <border>
      <left style="thin"/>
      <right style="medium"/>
      <top/>
      <bottom/>
    </border>
    <border>
      <left style="thin"/>
      <right/>
      <top/>
      <bottom/>
    </border>
    <border>
      <left style="medium"/>
      <right style="medium"/>
      <top/>
      <bottom/>
    </border>
    <border>
      <left style="medium"/>
      <right/>
      <top style="medium"/>
      <bottom/>
    </border>
    <border>
      <left style="medium"/>
      <right/>
      <top/>
      <bottom/>
    </border>
    <border>
      <left style="medium"/>
      <right/>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medium"/>
      <top style="medium"/>
      <bottom style="hair"/>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style="thin"/>
      <right style="medium"/>
      <top style="thin"/>
      <bottom style="thin"/>
    </border>
    <border>
      <left style="thin"/>
      <right style="medium"/>
      <top style="thin"/>
      <bottom style="medium"/>
    </border>
    <border>
      <left style="medium"/>
      <right style="hair"/>
      <top style="thin"/>
      <bottom style="medium"/>
    </border>
    <border>
      <left style="medium"/>
      <right style="thin"/>
      <top style="thin"/>
      <bottom/>
    </border>
    <border>
      <left style="thin"/>
      <right style="thin"/>
      <top style="thin"/>
      <bottom/>
    </border>
    <border>
      <left style="thin"/>
      <right style="medium"/>
      <top style="thin"/>
      <bottom/>
    </border>
    <border>
      <left/>
      <right/>
      <top/>
      <bottom style="medium"/>
    </border>
    <border>
      <left/>
      <right style="medium"/>
      <top/>
      <bottom style="medium"/>
    </border>
    <border>
      <left/>
      <right/>
      <top style="medium"/>
      <bottom/>
    </border>
    <border>
      <left/>
      <right style="medium"/>
      <top style="medium"/>
      <bottom/>
    </border>
    <border>
      <left style="medium"/>
      <right style="thin"/>
      <top/>
      <bottom style="thin"/>
    </border>
    <border>
      <left style="thin"/>
      <right style="thin"/>
      <top/>
      <bottom style="thin"/>
    </border>
    <border>
      <left style="thin"/>
      <right style="medium"/>
      <top/>
      <bottom style="thin"/>
    </border>
    <border>
      <left/>
      <right/>
      <top style="thin"/>
      <bottom style="thin"/>
    </border>
    <border>
      <left/>
      <right style="medium"/>
      <top style="thin"/>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thin"/>
      <right style="medium"/>
      <top style="medium"/>
      <bottom style="thin"/>
    </border>
    <border>
      <left style="medium"/>
      <right style="thin"/>
      <top/>
      <bottom/>
    </border>
    <border>
      <left/>
      <right/>
      <top/>
      <bottom style="hair"/>
    </border>
    <border>
      <left/>
      <right/>
      <top style="hair"/>
      <bottom/>
    </border>
    <border>
      <left/>
      <right style="medium"/>
      <top/>
      <bottom/>
    </border>
    <border>
      <left/>
      <right style="medium"/>
      <top style="medium"/>
      <bottom style="medium"/>
    </border>
    <border>
      <left style="medium"/>
      <right style="medium"/>
      <top style="medium"/>
      <bottom/>
    </border>
    <border>
      <left style="medium"/>
      <right style="hair"/>
      <top/>
      <bottom style="medium"/>
    </border>
    <border>
      <left style="medium"/>
      <right style="medium"/>
      <top/>
      <bottom style="thin"/>
    </border>
    <border>
      <left style="thin"/>
      <right style="dotted"/>
      <top style="medium"/>
      <bottom style="thin"/>
    </border>
    <border>
      <left style="dotted"/>
      <right style="thin"/>
      <top style="medium"/>
      <bottom style="thin"/>
    </border>
    <border>
      <left style="medium"/>
      <right/>
      <top style="medium"/>
      <bottom style="thin"/>
    </border>
    <border>
      <left style="thin"/>
      <right/>
      <top style="medium"/>
      <bottom/>
    </border>
    <border>
      <left style="medium"/>
      <right/>
      <top style="thin"/>
      <bottom/>
    </border>
    <border>
      <left/>
      <right/>
      <top style="medium"/>
      <bottom style="thin"/>
    </border>
    <border>
      <left/>
      <right style="medium"/>
      <top style="medium"/>
      <bottom style="thin"/>
    </border>
    <border>
      <left style="thin"/>
      <right/>
      <top style="thin"/>
      <bottom style="thin"/>
    </border>
    <border>
      <left style="thin"/>
      <right/>
      <top/>
      <bottom style="thin"/>
    </border>
    <border>
      <left style="medium"/>
      <right style="medium"/>
      <top style="medium"/>
      <bottom style="dotted"/>
    </border>
    <border>
      <left style="medium"/>
      <right style="medium"/>
      <top style="dotted"/>
      <bottom style="medium"/>
    </border>
    <border>
      <left/>
      <right style="medium"/>
      <top/>
      <bottom style="hair"/>
    </border>
    <border>
      <left/>
      <right style="medium"/>
      <top style="hair"/>
      <bottom/>
    </border>
    <border>
      <left style="medium"/>
      <right style="medium"/>
      <top style="dotted"/>
      <bottom/>
    </border>
    <border>
      <left style="medium"/>
      <right/>
      <top style="dotted"/>
      <bottom/>
    </border>
    <border>
      <left style="medium"/>
      <right/>
      <top style="dotted"/>
      <bottom style="medium"/>
    </border>
    <border>
      <left style="medium"/>
      <right style="thin"/>
      <top style="dotted"/>
      <bottom/>
    </border>
    <border>
      <left style="thin"/>
      <right style="thin"/>
      <top style="dotted"/>
      <bottom/>
    </border>
    <border>
      <left style="thin"/>
      <right style="medium"/>
      <top style="dotted"/>
      <botto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right/>
      <top style="thick"/>
      <bottom style="medium"/>
    </border>
    <border>
      <left/>
      <right/>
      <top style="thick"/>
      <bottom/>
    </border>
    <border>
      <left/>
      <right/>
      <top style="medium"/>
      <bottom style="medium"/>
    </border>
    <border>
      <left style="medium"/>
      <right/>
      <top/>
      <bottom style="thick"/>
    </border>
    <border>
      <left style="medium"/>
      <right/>
      <top style="thick"/>
      <bottom/>
    </border>
    <border>
      <left/>
      <right/>
      <top/>
      <bottom style="thin"/>
    </border>
    <border>
      <left/>
      <right/>
      <top style="thin"/>
      <bottom/>
    </border>
    <border>
      <left/>
      <right style="medium"/>
      <top style="thin"/>
      <bottom/>
    </border>
    <border>
      <left style="dotted"/>
      <right/>
      <top style="medium"/>
      <bottom style="medium"/>
    </border>
    <border>
      <left style="medium"/>
      <right/>
      <top style="medium"/>
      <bottom style="medium"/>
    </border>
    <border>
      <left style="hair"/>
      <right style="thin"/>
      <top style="thin"/>
      <bottom style="thin"/>
    </border>
    <border>
      <left style="thin"/>
      <right style="hair"/>
      <top style="thin"/>
      <bottom style="thin"/>
    </border>
    <border>
      <left style="medium"/>
      <right/>
      <top style="hair"/>
      <bottom/>
    </border>
    <border>
      <left/>
      <right style="thin"/>
      <top style="medium"/>
      <bottom/>
    </border>
    <border>
      <left/>
      <right style="thin"/>
      <top/>
      <bottom style="medium"/>
    </border>
    <border>
      <left style="medium"/>
      <right/>
      <top/>
      <bottom style="hair"/>
    </border>
    <border>
      <left/>
      <right style="thin"/>
      <top/>
      <bottom/>
    </border>
    <border>
      <left style="thin"/>
      <right/>
      <top style="thin"/>
      <bottom/>
    </border>
    <border>
      <left/>
      <right style="thin"/>
      <top style="thin"/>
      <bottom/>
    </border>
    <border>
      <left style="thin"/>
      <right/>
      <top/>
      <bottom style="medium"/>
    </border>
    <border>
      <left style="medium"/>
      <right/>
      <top/>
      <bottom style="thin"/>
    </border>
    <border>
      <left/>
      <right style="medium"/>
      <top/>
      <bottom style="thin"/>
    </border>
    <border>
      <left style="medium"/>
      <right/>
      <top style="medium"/>
      <bottom style="hair"/>
    </border>
    <border>
      <left/>
      <right/>
      <top style="medium"/>
      <bottom style="hair"/>
    </border>
    <border>
      <left/>
      <right style="medium"/>
      <top style="medium"/>
      <bottom style="hair"/>
    </border>
    <border>
      <left style="thin"/>
      <right/>
      <top style="thin"/>
      <bottom style="medium"/>
    </border>
    <border>
      <left/>
      <right style="thin"/>
      <top style="thin"/>
      <bottom style="medium"/>
    </border>
    <border>
      <left style="medium"/>
      <right style="medium"/>
      <top style="hair"/>
      <bottom/>
    </border>
    <border>
      <left style="hair"/>
      <right style="hair"/>
      <top style="thin"/>
      <bottom style="medium"/>
    </border>
    <border>
      <left style="hair"/>
      <right style="medium"/>
      <top style="thin"/>
      <bottom style="medium"/>
    </border>
    <border>
      <left style="hair"/>
      <right style="hair"/>
      <top/>
      <bottom style="medium"/>
    </border>
    <border>
      <left style="hair"/>
      <right style="medium"/>
      <top/>
      <bottom style="medium"/>
    </border>
    <border>
      <left/>
      <right style="thin"/>
      <top style="thin"/>
      <bottom style="thin"/>
    </border>
    <border>
      <left style="medium"/>
      <right/>
      <top/>
      <bottom style="dotted"/>
    </border>
    <border>
      <left/>
      <right/>
      <top/>
      <bottom style="dotted"/>
    </border>
    <border>
      <left/>
      <right style="medium"/>
      <top/>
      <bottom style="dotted"/>
    </border>
    <border>
      <left style="thick"/>
      <right style="thick"/>
      <top style="thick"/>
      <bottom/>
    </border>
    <border>
      <left style="thick"/>
      <right style="thick"/>
      <top/>
      <bottom/>
    </border>
    <border>
      <left/>
      <right style="thick"/>
      <top/>
      <bottom/>
    </border>
    <border>
      <left style="thick"/>
      <right style="thick"/>
      <top/>
      <bottom style="thick"/>
    </border>
    <border>
      <left style="medium"/>
      <right style="thin"/>
      <top/>
      <bottom style="dotted"/>
    </border>
    <border>
      <left style="thin"/>
      <right style="medium"/>
      <top/>
      <bottom style="dotted"/>
    </border>
    <border>
      <left/>
      <right/>
      <top style="dotted"/>
      <bottom style="medium"/>
    </border>
    <border>
      <left/>
      <right style="medium"/>
      <top style="dotted"/>
      <bottom style="medium"/>
    </border>
    <border>
      <left style="thin"/>
      <right style="thin"/>
      <top/>
      <bottom style="dotted"/>
    </border>
    <border>
      <left/>
      <right/>
      <top style="medium"/>
      <bottom style="dotted"/>
    </border>
    <border>
      <left/>
      <right style="medium"/>
      <top style="medium"/>
      <bottom style="dotted"/>
    </border>
    <border>
      <left style="medium"/>
      <right style="medium"/>
      <top/>
      <bottom style="dotted"/>
    </border>
    <border>
      <left/>
      <right/>
      <top/>
      <bottom style="thick"/>
    </border>
    <border>
      <left/>
      <right style="medium"/>
      <top/>
      <bottom style="thick"/>
    </border>
    <border>
      <left style="thick"/>
      <right/>
      <top style="thick"/>
      <bottom/>
    </border>
    <border>
      <left/>
      <right style="medium"/>
      <top style="thick"/>
      <bottom/>
    </border>
    <border>
      <left style="thick"/>
      <right/>
      <top/>
      <bottom/>
    </border>
    <border>
      <left style="thick"/>
      <right/>
      <top/>
      <bottom style="medium"/>
    </border>
    <border>
      <left/>
      <right style="dotted"/>
      <top style="medium"/>
      <bottom style="medium"/>
    </border>
    <border>
      <left style="medium"/>
      <right/>
      <top style="medium"/>
      <bottom style="dotted"/>
    </border>
    <border>
      <left style="medium"/>
      <right/>
      <top style="dotted"/>
      <bottom style="thin"/>
    </border>
    <border>
      <left/>
      <right/>
      <top style="dotted"/>
      <bottom style="thin"/>
    </border>
    <border>
      <left/>
      <right style="medium"/>
      <top style="dotted"/>
      <bottom style="thin"/>
    </border>
    <border>
      <left/>
      <right/>
      <top style="dotted"/>
      <bottom/>
    </border>
    <border>
      <left/>
      <right style="medium"/>
      <top style="dotted"/>
      <bottom/>
    </border>
    <border>
      <left style="dotted"/>
      <right style="dotted"/>
      <top style="medium"/>
      <bottom style="medium"/>
    </border>
    <border>
      <left style="dotted"/>
      <right style="medium"/>
      <top style="medium"/>
      <bottom style="medium"/>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273">
    <xf numFmtId="0" fontId="0" fillId="0" borderId="0" xfId="0" applyFont="1" applyAlignment="1">
      <alignment/>
    </xf>
    <xf numFmtId="0" fontId="0" fillId="0" borderId="0" xfId="0" applyBorder="1" applyAlignment="1">
      <alignment/>
    </xf>
    <xf numFmtId="0" fontId="72" fillId="0" borderId="0" xfId="0" applyFont="1" applyBorder="1" applyAlignment="1">
      <alignment/>
    </xf>
    <xf numFmtId="0" fontId="72" fillId="0" borderId="0" xfId="0" applyFont="1" applyAlignment="1">
      <alignment/>
    </xf>
    <xf numFmtId="0" fontId="0" fillId="0" borderId="0" xfId="0" applyAlignment="1">
      <alignment vertical="center"/>
    </xf>
    <xf numFmtId="0" fontId="70" fillId="0" borderId="0" xfId="0" applyFont="1" applyBorder="1" applyAlignment="1">
      <alignment horizontal="left"/>
    </xf>
    <xf numFmtId="0" fontId="0" fillId="0" borderId="10" xfId="0" applyBorder="1" applyAlignment="1">
      <alignment/>
    </xf>
    <xf numFmtId="0" fontId="0" fillId="0" borderId="0" xfId="0" applyFont="1" applyBorder="1" applyAlignment="1">
      <alignment horizontal="left"/>
    </xf>
    <xf numFmtId="2" fontId="60" fillId="0" borderId="0" xfId="0" applyNumberFormat="1" applyFont="1" applyBorder="1" applyAlignment="1">
      <alignment horizontal="center"/>
    </xf>
    <xf numFmtId="0" fontId="0" fillId="0" borderId="0" xfId="0" applyFont="1" applyBorder="1" applyAlignment="1">
      <alignment/>
    </xf>
    <xf numFmtId="0" fontId="24" fillId="0" borderId="0" xfId="0" applyFont="1" applyFill="1" applyBorder="1" applyAlignment="1">
      <alignment horizontal="center"/>
    </xf>
    <xf numFmtId="0" fontId="60" fillId="0" borderId="0" xfId="0" applyFont="1" applyFill="1" applyBorder="1" applyAlignment="1">
      <alignment horizontal="center"/>
    </xf>
    <xf numFmtId="0" fontId="24" fillId="0" borderId="10" xfId="0" applyFont="1" applyFill="1" applyBorder="1" applyAlignment="1">
      <alignment horizontal="left" wrapText="1" indent="1"/>
    </xf>
    <xf numFmtId="0" fontId="24" fillId="0" borderId="10" xfId="0" applyFont="1" applyFill="1" applyBorder="1" applyAlignment="1">
      <alignment horizontal="left" indent="1"/>
    </xf>
    <xf numFmtId="0" fontId="24" fillId="0" borderId="11" xfId="0" applyFont="1" applyFill="1" applyBorder="1" applyAlignment="1">
      <alignment horizontal="center"/>
    </xf>
    <xf numFmtId="0" fontId="0" fillId="0" borderId="12" xfId="0" applyFont="1" applyBorder="1" applyAlignment="1">
      <alignment/>
    </xf>
    <xf numFmtId="0" fontId="0" fillId="0" borderId="10" xfId="0" applyFont="1" applyBorder="1" applyAlignment="1">
      <alignment/>
    </xf>
    <xf numFmtId="0" fontId="0" fillId="0" borderId="12" xfId="0" applyFont="1" applyBorder="1" applyAlignment="1">
      <alignment horizontal="center"/>
    </xf>
    <xf numFmtId="0" fontId="0" fillId="0" borderId="13" xfId="0" applyFont="1" applyBorder="1" applyAlignment="1">
      <alignment/>
    </xf>
    <xf numFmtId="49" fontId="60" fillId="33" borderId="14" xfId="0" applyNumberFormat="1" applyFont="1" applyFill="1" applyBorder="1" applyAlignment="1">
      <alignment horizontal="center" wrapText="1"/>
    </xf>
    <xf numFmtId="0" fontId="60" fillId="33" borderId="15" xfId="0" applyFont="1" applyFill="1" applyBorder="1" applyAlignment="1">
      <alignment horizontal="left" wrapText="1" indent="1"/>
    </xf>
    <xf numFmtId="0" fontId="60" fillId="33" borderId="15" xfId="0" applyFont="1" applyFill="1" applyBorder="1" applyAlignment="1">
      <alignment horizontal="center" vertical="center" wrapText="1"/>
    </xf>
    <xf numFmtId="4" fontId="60" fillId="33" borderId="15" xfId="0" applyNumberFormat="1" applyFont="1" applyFill="1" applyBorder="1" applyAlignment="1">
      <alignment horizontal="center" vertical="center" wrapText="1"/>
    </xf>
    <xf numFmtId="0" fontId="60" fillId="33" borderId="15" xfId="0" applyFont="1" applyFill="1" applyBorder="1" applyAlignment="1">
      <alignment horizontal="left" vertical="center" indent="1"/>
    </xf>
    <xf numFmtId="0" fontId="60" fillId="33" borderId="15" xfId="0" applyFont="1" applyFill="1" applyBorder="1" applyAlignment="1">
      <alignment horizontal="center" vertical="center"/>
    </xf>
    <xf numFmtId="2" fontId="60" fillId="33" borderId="15" xfId="0" applyNumberFormat="1" applyFont="1" applyFill="1" applyBorder="1" applyAlignment="1">
      <alignment horizontal="center" vertical="center" wrapText="1"/>
    </xf>
    <xf numFmtId="0" fontId="60" fillId="33" borderId="16" xfId="0" applyFont="1" applyFill="1" applyBorder="1" applyAlignment="1">
      <alignment horizontal="left" vertical="center" indent="1"/>
    </xf>
    <xf numFmtId="0" fontId="73" fillId="0" borderId="0" xfId="0" applyFont="1" applyFill="1" applyAlignment="1">
      <alignment/>
    </xf>
    <xf numFmtId="0" fontId="74" fillId="0" borderId="0" xfId="0" applyFont="1" applyFill="1" applyAlignment="1">
      <alignment/>
    </xf>
    <xf numFmtId="0" fontId="73" fillId="0" borderId="0" xfId="0" applyFont="1" applyFill="1" applyAlignment="1">
      <alignment vertical="top"/>
    </xf>
    <xf numFmtId="0" fontId="73" fillId="0" borderId="0" xfId="0" applyFont="1" applyBorder="1" applyAlignment="1">
      <alignment/>
    </xf>
    <xf numFmtId="0" fontId="73" fillId="0" borderId="0" xfId="0" applyFont="1" applyAlignment="1">
      <alignment/>
    </xf>
    <xf numFmtId="0" fontId="60" fillId="33" borderId="17" xfId="0" applyFont="1" applyFill="1" applyBorder="1" applyAlignment="1">
      <alignment horizontal="left" wrapText="1" indent="1"/>
    </xf>
    <xf numFmtId="0" fontId="60" fillId="33" borderId="17" xfId="0" applyFont="1" applyFill="1" applyBorder="1" applyAlignment="1">
      <alignment horizontal="center" vertical="center" wrapText="1"/>
    </xf>
    <xf numFmtId="0" fontId="60" fillId="33" borderId="17" xfId="0" applyFont="1" applyFill="1" applyBorder="1" applyAlignment="1">
      <alignment horizontal="left" vertical="center" indent="1"/>
    </xf>
    <xf numFmtId="0" fontId="60" fillId="33" borderId="17" xfId="0" applyFont="1" applyFill="1" applyBorder="1" applyAlignment="1">
      <alignment horizontal="center" vertical="center"/>
    </xf>
    <xf numFmtId="2" fontId="60" fillId="33" borderId="17" xfId="0" applyNumberFormat="1" applyFont="1" applyFill="1" applyBorder="1" applyAlignment="1">
      <alignment horizontal="center" vertical="center" wrapText="1"/>
    </xf>
    <xf numFmtId="0" fontId="60" fillId="33" borderId="18" xfId="0" applyFont="1" applyFill="1" applyBorder="1" applyAlignment="1">
      <alignment horizontal="left" vertical="center" indent="1"/>
    </xf>
    <xf numFmtId="0" fontId="60" fillId="33" borderId="19" xfId="0" applyFont="1" applyFill="1" applyBorder="1" applyAlignment="1">
      <alignment horizontal="left" wrapText="1" indent="1"/>
    </xf>
    <xf numFmtId="0" fontId="60" fillId="0" borderId="0" xfId="0" applyFont="1" applyAlignment="1">
      <alignment/>
    </xf>
    <xf numFmtId="0" fontId="71" fillId="34" borderId="20" xfId="0" applyFont="1" applyFill="1" applyBorder="1" applyAlignment="1">
      <alignment horizontal="center"/>
    </xf>
    <xf numFmtId="0" fontId="60" fillId="0" borderId="21" xfId="0" applyFont="1" applyBorder="1" applyAlignment="1">
      <alignment horizontal="center" vertical="center"/>
    </xf>
    <xf numFmtId="0" fontId="75" fillId="0" borderId="22" xfId="0" applyFont="1" applyBorder="1" applyAlignment="1">
      <alignment/>
    </xf>
    <xf numFmtId="0" fontId="60" fillId="0" borderId="23" xfId="0" applyFont="1" applyFill="1" applyBorder="1" applyAlignment="1">
      <alignment/>
    </xf>
    <xf numFmtId="0" fontId="60" fillId="0" borderId="22" xfId="0" applyFont="1" applyBorder="1" applyAlignment="1">
      <alignment horizontal="center" vertical="center"/>
    </xf>
    <xf numFmtId="0" fontId="75" fillId="0" borderId="22" xfId="0" applyFont="1" applyBorder="1" applyAlignment="1">
      <alignment vertical="center"/>
    </xf>
    <xf numFmtId="0" fontId="60" fillId="0" borderId="23" xfId="0" applyFont="1" applyFill="1" applyBorder="1" applyAlignment="1">
      <alignment vertical="center"/>
    </xf>
    <xf numFmtId="0" fontId="0" fillId="35" borderId="24" xfId="0" applyFont="1" applyFill="1" applyBorder="1" applyAlignment="1">
      <alignment horizontal="right" indent="1"/>
    </xf>
    <xf numFmtId="49" fontId="60" fillId="0" borderId="22" xfId="0" applyNumberFormat="1" applyFont="1" applyBorder="1" applyAlignment="1">
      <alignment horizontal="center" vertical="center"/>
    </xf>
    <xf numFmtId="0" fontId="60" fillId="0" borderId="0" xfId="0" applyFont="1" applyAlignment="1">
      <alignment horizontal="right" indent="1"/>
    </xf>
    <xf numFmtId="4" fontId="60" fillId="0" borderId="25" xfId="0" applyNumberFormat="1" applyFont="1" applyBorder="1" applyAlignment="1">
      <alignment horizontal="right" vertical="center" indent="2"/>
    </xf>
    <xf numFmtId="4" fontId="60" fillId="0" borderId="26" xfId="0" applyNumberFormat="1" applyFont="1" applyBorder="1" applyAlignment="1">
      <alignment horizontal="right" indent="2"/>
    </xf>
    <xf numFmtId="4" fontId="60" fillId="0" borderId="27" xfId="0" applyNumberFormat="1" applyFont="1" applyBorder="1" applyAlignment="1">
      <alignment horizontal="right" indent="2"/>
    </xf>
    <xf numFmtId="0" fontId="60" fillId="35" borderId="24" xfId="0" applyFont="1" applyFill="1" applyBorder="1" applyAlignment="1">
      <alignment horizontal="right" indent="1"/>
    </xf>
    <xf numFmtId="0" fontId="76" fillId="0" borderId="0" xfId="0" applyFont="1" applyFill="1" applyAlignment="1">
      <alignment/>
    </xf>
    <xf numFmtId="0" fontId="76" fillId="0" borderId="0" xfId="0" applyFont="1" applyFill="1" applyAlignment="1">
      <alignment horizontal="right" indent="1"/>
    </xf>
    <xf numFmtId="0" fontId="60" fillId="0" borderId="0" xfId="0" applyFont="1" applyFill="1" applyAlignment="1">
      <alignment horizontal="right" indent="1"/>
    </xf>
    <xf numFmtId="0" fontId="76" fillId="0" borderId="0" xfId="0" applyFont="1" applyFill="1" applyAlignment="1">
      <alignment vertical="top"/>
    </xf>
    <xf numFmtId="0" fontId="76" fillId="0" borderId="0" xfId="0" applyFont="1" applyFill="1" applyAlignment="1">
      <alignment horizontal="right" vertical="top" indent="1"/>
    </xf>
    <xf numFmtId="0" fontId="60" fillId="0" borderId="0" xfId="0" applyFont="1" applyFill="1" applyAlignment="1">
      <alignment horizontal="right" vertical="top" indent="1"/>
    </xf>
    <xf numFmtId="0" fontId="77" fillId="0" borderId="0" xfId="0" applyFont="1" applyFill="1" applyAlignment="1">
      <alignment/>
    </xf>
    <xf numFmtId="0" fontId="77" fillId="0" borderId="0" xfId="0" applyFont="1" applyFill="1" applyAlignment="1">
      <alignment horizontal="right" indent="1"/>
    </xf>
    <xf numFmtId="0" fontId="75" fillId="0" borderId="0" xfId="0" applyFont="1" applyFill="1" applyAlignment="1">
      <alignment horizontal="right" indent="1"/>
    </xf>
    <xf numFmtId="0" fontId="76" fillId="0" borderId="0" xfId="0" applyFont="1" applyAlignment="1">
      <alignment/>
    </xf>
    <xf numFmtId="0" fontId="76" fillId="0" borderId="0" xfId="0" applyFont="1" applyAlignment="1">
      <alignment horizontal="right" indent="1"/>
    </xf>
    <xf numFmtId="4" fontId="60" fillId="0" borderId="28" xfId="0" applyNumberFormat="1" applyFont="1" applyBorder="1" applyAlignment="1">
      <alignment horizontal="right" vertical="center" indent="2"/>
    </xf>
    <xf numFmtId="4" fontId="60" fillId="0" borderId="29" xfId="0" applyNumberFormat="1" applyFont="1" applyBorder="1" applyAlignment="1">
      <alignment horizontal="right" indent="2"/>
    </xf>
    <xf numFmtId="4" fontId="60" fillId="0" borderId="11" xfId="0" applyNumberFormat="1" applyFont="1" applyBorder="1" applyAlignment="1">
      <alignment horizontal="right" indent="2"/>
    </xf>
    <xf numFmtId="0" fontId="60" fillId="35" borderId="30" xfId="0" applyFont="1" applyFill="1" applyBorder="1" applyAlignment="1">
      <alignment horizontal="right" indent="1"/>
    </xf>
    <xf numFmtId="0" fontId="60" fillId="35" borderId="31" xfId="0" applyFont="1" applyFill="1" applyBorder="1" applyAlignment="1">
      <alignment horizontal="right" indent="1"/>
    </xf>
    <xf numFmtId="0" fontId="60" fillId="0" borderId="32" xfId="0" applyFont="1" applyBorder="1" applyAlignment="1">
      <alignment horizontal="right"/>
    </xf>
    <xf numFmtId="49" fontId="0" fillId="33" borderId="33" xfId="0" applyNumberFormat="1" applyFont="1" applyFill="1" applyBorder="1" applyAlignment="1">
      <alignment horizontal="center" vertical="center" wrapText="1"/>
    </xf>
    <xf numFmtId="49" fontId="0" fillId="33" borderId="34" xfId="0" applyNumberFormat="1" applyFont="1" applyFill="1" applyBorder="1" applyAlignment="1">
      <alignment horizontal="center" vertical="center"/>
    </xf>
    <xf numFmtId="49" fontId="0" fillId="33" borderId="35" xfId="0" applyNumberFormat="1" applyFont="1" applyFill="1" applyBorder="1" applyAlignment="1">
      <alignment horizontal="center" vertical="center"/>
    </xf>
    <xf numFmtId="49" fontId="0" fillId="33" borderId="33" xfId="0" applyNumberFormat="1" applyFont="1" applyFill="1" applyBorder="1" applyAlignment="1">
      <alignment horizontal="center" vertical="center"/>
    </xf>
    <xf numFmtId="49" fontId="0" fillId="0" borderId="0" xfId="0" applyNumberFormat="1" applyFont="1" applyAlignment="1">
      <alignment vertical="center"/>
    </xf>
    <xf numFmtId="49" fontId="0" fillId="33" borderId="34" xfId="0" applyNumberFormat="1" applyFont="1" applyFill="1" applyBorder="1" applyAlignment="1">
      <alignment horizontal="center" vertical="center" wrapText="1"/>
    </xf>
    <xf numFmtId="49" fontId="0" fillId="33" borderId="0" xfId="0" applyNumberFormat="1" applyFont="1" applyFill="1" applyBorder="1" applyAlignment="1">
      <alignment horizontal="center" vertical="center"/>
    </xf>
    <xf numFmtId="49" fontId="0" fillId="33" borderId="35" xfId="0" applyNumberFormat="1" applyFont="1" applyFill="1" applyBorder="1" applyAlignment="1">
      <alignment horizontal="center" vertical="center" wrapText="1"/>
    </xf>
    <xf numFmtId="49" fontId="0" fillId="33" borderId="36" xfId="0" applyNumberFormat="1" applyFont="1" applyFill="1" applyBorder="1" applyAlignment="1">
      <alignment horizontal="center" vertical="center"/>
    </xf>
    <xf numFmtId="49" fontId="0" fillId="0" borderId="0" xfId="0" applyNumberFormat="1" applyFont="1" applyAlignment="1">
      <alignment horizontal="center" vertical="center"/>
    </xf>
    <xf numFmtId="0" fontId="60" fillId="0" borderId="20"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60" fillId="0" borderId="34" xfId="0" applyNumberFormat="1" applyFont="1" applyBorder="1" applyAlignment="1">
      <alignment horizontal="right" vertical="center"/>
    </xf>
    <xf numFmtId="49" fontId="60" fillId="0" borderId="35" xfId="0" applyNumberFormat="1" applyFont="1" applyBorder="1" applyAlignment="1">
      <alignment horizontal="right" vertical="center"/>
    </xf>
    <xf numFmtId="49" fontId="0" fillId="0" borderId="39" xfId="0" applyNumberFormat="1" applyFont="1" applyBorder="1" applyAlignment="1">
      <alignment horizontal="center"/>
    </xf>
    <xf numFmtId="0" fontId="24" fillId="0" borderId="40" xfId="0" applyFont="1" applyFill="1" applyBorder="1" applyAlignment="1">
      <alignment horizontal="center"/>
    </xf>
    <xf numFmtId="0" fontId="24" fillId="0" borderId="41" xfId="0" applyFont="1" applyFill="1" applyBorder="1" applyAlignment="1">
      <alignment horizontal="left" wrapText="1" indent="1"/>
    </xf>
    <xf numFmtId="0" fontId="24" fillId="0" borderId="42" xfId="0" applyFont="1" applyFill="1" applyBorder="1" applyAlignment="1">
      <alignment horizontal="left" indent="1"/>
    </xf>
    <xf numFmtId="0" fontId="0" fillId="0" borderId="23" xfId="0" applyBorder="1" applyAlignment="1">
      <alignment/>
    </xf>
    <xf numFmtId="0" fontId="0" fillId="0" borderId="43" xfId="0" applyBorder="1" applyAlignment="1">
      <alignment/>
    </xf>
    <xf numFmtId="0" fontId="0" fillId="0" borderId="44" xfId="0" applyBorder="1" applyAlignment="1">
      <alignment/>
    </xf>
    <xf numFmtId="0" fontId="60" fillId="0" borderId="0" xfId="0" applyFont="1" applyAlignment="1">
      <alignment horizontal="center"/>
    </xf>
    <xf numFmtId="0" fontId="0" fillId="0" borderId="21" xfId="0" applyBorder="1" applyAlignment="1">
      <alignment/>
    </xf>
    <xf numFmtId="0" fontId="0" fillId="0" borderId="45" xfId="0" applyBorder="1" applyAlignment="1">
      <alignment/>
    </xf>
    <xf numFmtId="0" fontId="0" fillId="0" borderId="46" xfId="0" applyBorder="1" applyAlignment="1">
      <alignment/>
    </xf>
    <xf numFmtId="0" fontId="78" fillId="0" borderId="21" xfId="0" applyFont="1" applyBorder="1" applyAlignment="1">
      <alignment/>
    </xf>
    <xf numFmtId="0" fontId="78" fillId="0" borderId="45" xfId="0" applyFont="1" applyBorder="1" applyAlignment="1">
      <alignment/>
    </xf>
    <xf numFmtId="0" fontId="78" fillId="0" borderId="46" xfId="0" applyFont="1" applyBorder="1" applyAlignment="1">
      <alignment/>
    </xf>
    <xf numFmtId="0" fontId="78" fillId="0" borderId="23" xfId="0" applyFont="1" applyBorder="1" applyAlignment="1">
      <alignment/>
    </xf>
    <xf numFmtId="0" fontId="78" fillId="0" borderId="43" xfId="0" applyFont="1" applyBorder="1" applyAlignment="1">
      <alignment/>
    </xf>
    <xf numFmtId="0" fontId="78" fillId="0" borderId="44" xfId="0" applyFont="1" applyBorder="1" applyAlignment="1">
      <alignment/>
    </xf>
    <xf numFmtId="0" fontId="78" fillId="0" borderId="20" xfId="0" applyFont="1" applyBorder="1" applyAlignment="1">
      <alignment/>
    </xf>
    <xf numFmtId="0" fontId="79" fillId="0" borderId="0" xfId="0" applyFont="1" applyAlignment="1">
      <alignment/>
    </xf>
    <xf numFmtId="0" fontId="80" fillId="0" borderId="0" xfId="0" applyFont="1" applyAlignment="1">
      <alignment horizontal="left" indent="1"/>
    </xf>
    <xf numFmtId="0" fontId="79" fillId="0" borderId="29" xfId="0" applyFont="1" applyBorder="1" applyAlignment="1">
      <alignment horizontal="center"/>
    </xf>
    <xf numFmtId="0" fontId="60" fillId="0" borderId="11" xfId="0" applyFont="1" applyBorder="1" applyAlignment="1">
      <alignment horizontal="center"/>
    </xf>
    <xf numFmtId="0" fontId="0" fillId="0" borderId="38" xfId="0" applyBorder="1" applyAlignment="1">
      <alignment/>
    </xf>
    <xf numFmtId="0" fontId="0" fillId="0" borderId="11" xfId="0" applyBorder="1" applyAlignment="1">
      <alignment/>
    </xf>
    <xf numFmtId="0" fontId="60" fillId="0" borderId="29" xfId="0" applyFont="1" applyBorder="1" applyAlignment="1">
      <alignment horizontal="center"/>
    </xf>
    <xf numFmtId="0" fontId="0" fillId="0" borderId="37" xfId="0" applyBorder="1" applyAlignment="1">
      <alignment/>
    </xf>
    <xf numFmtId="0" fontId="0" fillId="0" borderId="29" xfId="0" applyBorder="1" applyAlignment="1">
      <alignment/>
    </xf>
    <xf numFmtId="0" fontId="0" fillId="35" borderId="45" xfId="0" applyFill="1" applyBorder="1" applyAlignment="1">
      <alignment/>
    </xf>
    <xf numFmtId="0" fontId="0" fillId="35" borderId="0" xfId="0" applyFill="1" applyBorder="1" applyAlignment="1">
      <alignment/>
    </xf>
    <xf numFmtId="0" fontId="0" fillId="35" borderId="43" xfId="0" applyFill="1" applyBorder="1" applyAlignment="1">
      <alignment/>
    </xf>
    <xf numFmtId="0" fontId="79" fillId="0" borderId="37" xfId="0" applyFont="1" applyBorder="1" applyAlignment="1">
      <alignment horizontal="center"/>
    </xf>
    <xf numFmtId="0" fontId="78" fillId="0" borderId="47" xfId="0" applyFont="1" applyBorder="1" applyAlignment="1">
      <alignment/>
    </xf>
    <xf numFmtId="4" fontId="78" fillId="0" borderId="48" xfId="0" applyNumberFormat="1" applyFont="1" applyBorder="1" applyAlignment="1">
      <alignment horizontal="right" indent="2"/>
    </xf>
    <xf numFmtId="0" fontId="78" fillId="0" borderId="49" xfId="0" applyFont="1" applyBorder="1" applyAlignment="1">
      <alignment/>
    </xf>
    <xf numFmtId="0" fontId="79" fillId="0" borderId="1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38" xfId="0" applyFont="1" applyBorder="1" applyAlignment="1">
      <alignment horizontal="center" vertical="center" wrapText="1"/>
    </xf>
    <xf numFmtId="0" fontId="60" fillId="0" borderId="47" xfId="0" applyFont="1" applyBorder="1" applyAlignment="1">
      <alignment horizontal="center"/>
    </xf>
    <xf numFmtId="0" fontId="0" fillId="0" borderId="49" xfId="0" applyBorder="1" applyAlignment="1">
      <alignment/>
    </xf>
    <xf numFmtId="0" fontId="79" fillId="0" borderId="30" xfId="0" applyFont="1" applyBorder="1" applyAlignment="1">
      <alignment horizontal="center" vertical="center" wrapText="1"/>
    </xf>
    <xf numFmtId="0" fontId="79" fillId="0" borderId="31" xfId="0" applyFont="1" applyBorder="1" applyAlignment="1">
      <alignment horizontal="center" vertical="center" wrapText="1"/>
    </xf>
    <xf numFmtId="0" fontId="0" fillId="0" borderId="22" xfId="0" applyBorder="1" applyAlignment="1">
      <alignment/>
    </xf>
    <xf numFmtId="0" fontId="0" fillId="0" borderId="14" xfId="0" applyBorder="1" applyAlignment="1">
      <alignment horizontal="center"/>
    </xf>
    <xf numFmtId="0" fontId="0" fillId="0" borderId="16" xfId="0" applyBorder="1" applyAlignment="1">
      <alignment horizontal="center"/>
    </xf>
    <xf numFmtId="0" fontId="0" fillId="0" borderId="33" xfId="0" applyBorder="1" applyAlignment="1">
      <alignment/>
    </xf>
    <xf numFmtId="0" fontId="0" fillId="0" borderId="35" xfId="0" applyBorder="1" applyAlignment="1">
      <alignment/>
    </xf>
    <xf numFmtId="2" fontId="0" fillId="0" borderId="29" xfId="0" applyNumberFormat="1" applyFont="1" applyFill="1" applyBorder="1" applyAlignment="1">
      <alignment horizontal="right" indent="1"/>
    </xf>
    <xf numFmtId="2" fontId="0" fillId="0" borderId="12" xfId="0" applyNumberFormat="1" applyFont="1" applyFill="1" applyBorder="1" applyAlignment="1">
      <alignment horizontal="right" indent="1"/>
    </xf>
    <xf numFmtId="2" fontId="0" fillId="0" borderId="37" xfId="0" applyNumberFormat="1" applyFont="1" applyFill="1" applyBorder="1" applyAlignment="1">
      <alignment horizontal="right" indent="1"/>
    </xf>
    <xf numFmtId="4" fontId="0" fillId="0" borderId="10" xfId="0" applyNumberFormat="1" applyFont="1" applyBorder="1" applyAlignment="1">
      <alignment horizontal="right" indent="1"/>
    </xf>
    <xf numFmtId="4" fontId="0" fillId="0" borderId="38" xfId="0" applyNumberFormat="1" applyFont="1" applyBorder="1" applyAlignment="1">
      <alignment horizontal="right" indent="1"/>
    </xf>
    <xf numFmtId="49" fontId="60" fillId="0" borderId="50" xfId="0" applyNumberFormat="1" applyFont="1" applyBorder="1" applyAlignment="1">
      <alignment horizontal="left" indent="1"/>
    </xf>
    <xf numFmtId="0" fontId="60" fillId="0" borderId="51" xfId="0" applyFont="1" applyBorder="1" applyAlignment="1">
      <alignment horizontal="left" indent="1"/>
    </xf>
    <xf numFmtId="0" fontId="60" fillId="0" borderId="52" xfId="0" applyFont="1" applyBorder="1" applyAlignment="1">
      <alignment/>
    </xf>
    <xf numFmtId="0" fontId="60" fillId="0" borderId="50" xfId="0" applyFont="1" applyBorder="1" applyAlignment="1">
      <alignment horizontal="left" indent="1"/>
    </xf>
    <xf numFmtId="0" fontId="60" fillId="0" borderId="53" xfId="0" applyFont="1" applyBorder="1" applyAlignment="1">
      <alignment horizontal="left" indent="1"/>
    </xf>
    <xf numFmtId="0" fontId="60" fillId="0" borderId="54" xfId="0" applyFont="1" applyBorder="1" applyAlignment="1">
      <alignment horizontal="left" indent="1"/>
    </xf>
    <xf numFmtId="0" fontId="60" fillId="0" borderId="55" xfId="0" applyFont="1" applyBorder="1" applyAlignment="1">
      <alignment horizontal="left" indent="1"/>
    </xf>
    <xf numFmtId="0" fontId="60" fillId="0" borderId="26" xfId="0" applyFont="1" applyBorder="1" applyAlignment="1">
      <alignment/>
    </xf>
    <xf numFmtId="0" fontId="60" fillId="0" borderId="27" xfId="0" applyFont="1" applyBorder="1" applyAlignment="1">
      <alignment/>
    </xf>
    <xf numFmtId="0" fontId="60" fillId="36" borderId="52" xfId="0" applyFont="1" applyFill="1" applyBorder="1" applyAlignment="1">
      <alignment horizontal="left" indent="1"/>
    </xf>
    <xf numFmtId="0" fontId="60" fillId="36" borderId="50" xfId="0" applyFont="1" applyFill="1" applyBorder="1" applyAlignment="1">
      <alignment horizontal="left" indent="1"/>
    </xf>
    <xf numFmtId="0" fontId="60" fillId="36" borderId="51" xfId="0" applyFont="1" applyFill="1" applyBorder="1" applyAlignment="1">
      <alignment horizontal="left" indent="1"/>
    </xf>
    <xf numFmtId="0" fontId="60" fillId="36" borderId="26" xfId="0" applyFont="1" applyFill="1" applyBorder="1" applyAlignment="1">
      <alignment/>
    </xf>
    <xf numFmtId="2" fontId="60" fillId="0" borderId="29" xfId="0" applyNumberFormat="1" applyFont="1" applyBorder="1" applyAlignment="1">
      <alignment horizontal="right" indent="1"/>
    </xf>
    <xf numFmtId="2" fontId="60" fillId="0" borderId="12" xfId="0" applyNumberFormat="1" applyFont="1" applyBorder="1" applyAlignment="1">
      <alignment horizontal="right" indent="1"/>
    </xf>
    <xf numFmtId="2" fontId="60" fillId="0" borderId="37" xfId="0" applyNumberFormat="1" applyFont="1" applyBorder="1" applyAlignment="1">
      <alignment horizontal="right" indent="1"/>
    </xf>
    <xf numFmtId="0" fontId="60" fillId="0" borderId="29" xfId="0" applyFont="1" applyBorder="1" applyAlignment="1">
      <alignment horizontal="right" indent="1"/>
    </xf>
    <xf numFmtId="0" fontId="60" fillId="0" borderId="12" xfId="0" applyFont="1" applyBorder="1" applyAlignment="1">
      <alignment horizontal="right" indent="1"/>
    </xf>
    <xf numFmtId="0" fontId="60" fillId="0" borderId="37" xfId="0" applyFont="1" applyBorder="1" applyAlignment="1">
      <alignment horizontal="right" indent="1"/>
    </xf>
    <xf numFmtId="4" fontId="60" fillId="36" borderId="29" xfId="0" applyNumberFormat="1" applyFont="1" applyFill="1" applyBorder="1" applyAlignment="1">
      <alignment horizontal="right" indent="1"/>
    </xf>
    <xf numFmtId="4" fontId="60" fillId="36" borderId="12" xfId="0" applyNumberFormat="1" applyFont="1" applyFill="1" applyBorder="1" applyAlignment="1">
      <alignment horizontal="right" indent="1"/>
    </xf>
    <xf numFmtId="4" fontId="60" fillId="36" borderId="37" xfId="0" applyNumberFormat="1" applyFont="1" applyFill="1" applyBorder="1" applyAlignment="1">
      <alignment horizontal="right" indent="1"/>
    </xf>
    <xf numFmtId="4" fontId="60" fillId="0" borderId="11" xfId="0" applyNumberFormat="1" applyFont="1" applyBorder="1" applyAlignment="1">
      <alignment horizontal="right" indent="1"/>
    </xf>
    <xf numFmtId="2" fontId="0" fillId="10" borderId="28" xfId="0" applyNumberFormat="1" applyFont="1" applyFill="1" applyBorder="1" applyAlignment="1">
      <alignment horizontal="right" indent="1"/>
    </xf>
    <xf numFmtId="2" fontId="0" fillId="10" borderId="13" xfId="0" applyNumberFormat="1" applyFont="1" applyFill="1" applyBorder="1" applyAlignment="1">
      <alignment horizontal="right" indent="1"/>
    </xf>
    <xf numFmtId="2" fontId="0" fillId="10" borderId="56" xfId="0" applyNumberFormat="1" applyFont="1" applyFill="1" applyBorder="1" applyAlignment="1">
      <alignment horizontal="right" indent="1"/>
    </xf>
    <xf numFmtId="2" fontId="0" fillId="0" borderId="40" xfId="0" applyNumberFormat="1" applyFont="1" applyFill="1" applyBorder="1" applyAlignment="1">
      <alignment horizontal="right" indent="1"/>
    </xf>
    <xf numFmtId="2" fontId="0" fillId="0" borderId="41" xfId="0" applyNumberFormat="1" applyFont="1" applyFill="1" applyBorder="1" applyAlignment="1">
      <alignment horizontal="right" indent="1"/>
    </xf>
    <xf numFmtId="2" fontId="0" fillId="0" borderId="42" xfId="0" applyNumberFormat="1" applyFont="1" applyFill="1" applyBorder="1" applyAlignment="1">
      <alignment horizontal="right" indent="1"/>
    </xf>
    <xf numFmtId="0" fontId="60" fillId="0" borderId="12" xfId="0" applyFont="1" applyBorder="1" applyAlignment="1">
      <alignment/>
    </xf>
    <xf numFmtId="49" fontId="24" fillId="0" borderId="0" xfId="0" applyNumberFormat="1" applyFont="1" applyFill="1" applyBorder="1" applyAlignment="1">
      <alignment horizontal="center"/>
    </xf>
    <xf numFmtId="0" fontId="72" fillId="0" borderId="0" xfId="0" applyFont="1" applyFill="1" applyAlignment="1">
      <alignment/>
    </xf>
    <xf numFmtId="0" fontId="72" fillId="0" borderId="0" xfId="0" applyFont="1" applyFill="1" applyBorder="1" applyAlignment="1">
      <alignment/>
    </xf>
    <xf numFmtId="0" fontId="24" fillId="0" borderId="0" xfId="0" applyFont="1" applyFill="1" applyBorder="1" applyAlignment="1">
      <alignment horizontal="left"/>
    </xf>
    <xf numFmtId="0" fontId="32" fillId="0" borderId="45" xfId="0" applyFont="1" applyFill="1" applyBorder="1" applyAlignment="1">
      <alignment horizontal="left" vertical="center"/>
    </xf>
    <xf numFmtId="2" fontId="32" fillId="0" borderId="45" xfId="0" applyNumberFormat="1" applyFont="1" applyFill="1" applyBorder="1" applyAlignment="1">
      <alignment horizontal="center" vertical="center" wrapText="1"/>
    </xf>
    <xf numFmtId="0" fontId="32" fillId="0" borderId="45" xfId="0" applyFont="1" applyFill="1" applyBorder="1" applyAlignment="1">
      <alignment horizontal="center" vertical="center"/>
    </xf>
    <xf numFmtId="4" fontId="32" fillId="0" borderId="45" xfId="0" applyNumberFormat="1" applyFont="1" applyFill="1" applyBorder="1" applyAlignment="1">
      <alignment horizontal="center" vertical="center" wrapText="1"/>
    </xf>
    <xf numFmtId="0" fontId="32" fillId="0" borderId="45" xfId="0" applyFont="1" applyFill="1" applyBorder="1" applyAlignment="1">
      <alignment horizontal="center" vertical="center" wrapText="1"/>
    </xf>
    <xf numFmtId="1" fontId="32" fillId="0" borderId="45" xfId="0" applyNumberFormat="1" applyFont="1" applyFill="1" applyBorder="1" applyAlignment="1">
      <alignment horizontal="center" vertical="center" wrapText="1"/>
    </xf>
    <xf numFmtId="49" fontId="32" fillId="0" borderId="45" xfId="0" applyNumberFormat="1" applyFont="1" applyFill="1" applyBorder="1" applyAlignment="1">
      <alignment horizontal="center" vertical="center" wrapText="1"/>
    </xf>
    <xf numFmtId="49" fontId="60" fillId="33" borderId="57" xfId="0" applyNumberFormat="1" applyFont="1" applyFill="1" applyBorder="1" applyAlignment="1">
      <alignment horizontal="center" wrapText="1"/>
    </xf>
    <xf numFmtId="4" fontId="60" fillId="33" borderId="17" xfId="0" applyNumberFormat="1" applyFont="1" applyFill="1" applyBorder="1" applyAlignment="1">
      <alignment horizontal="center" vertical="center" wrapText="1"/>
    </xf>
    <xf numFmtId="0" fontId="60" fillId="0" borderId="22" xfId="0" applyFont="1" applyBorder="1" applyAlignment="1">
      <alignment horizontal="center"/>
    </xf>
    <xf numFmtId="49" fontId="0" fillId="0" borderId="52" xfId="0" applyNumberFormat="1" applyFont="1" applyBorder="1" applyAlignment="1">
      <alignment horizontal="center"/>
    </xf>
    <xf numFmtId="0" fontId="60" fillId="0" borderId="20" xfId="0" applyFont="1" applyBorder="1" applyAlignment="1">
      <alignment horizontal="center" wrapText="1"/>
    </xf>
    <xf numFmtId="1" fontId="24" fillId="7" borderId="12" xfId="0" applyNumberFormat="1" applyFont="1" applyFill="1" applyBorder="1" applyAlignment="1">
      <alignment horizontal="center"/>
    </xf>
    <xf numFmtId="0" fontId="0" fillId="0" borderId="0" xfId="0" applyFont="1" applyAlignment="1">
      <alignment vertical="center"/>
    </xf>
    <xf numFmtId="0" fontId="24" fillId="37" borderId="0" xfId="0" applyFont="1" applyFill="1" applyBorder="1" applyAlignment="1">
      <alignment horizontal="center"/>
    </xf>
    <xf numFmtId="0" fontId="0" fillId="0" borderId="10" xfId="0" applyFont="1" applyBorder="1" applyAlignment="1">
      <alignment horizontal="center"/>
    </xf>
    <xf numFmtId="0" fontId="70" fillId="0" borderId="37" xfId="0" applyFont="1" applyBorder="1" applyAlignment="1">
      <alignment horizontal="left" indent="1"/>
    </xf>
    <xf numFmtId="0" fontId="70" fillId="0" borderId="38" xfId="0" applyFont="1" applyBorder="1" applyAlignment="1">
      <alignment horizontal="left" indent="1"/>
    </xf>
    <xf numFmtId="164" fontId="79" fillId="0" borderId="58" xfId="0" applyNumberFormat="1" applyFont="1" applyBorder="1" applyAlignment="1">
      <alignment horizontal="center" vertical="center"/>
    </xf>
    <xf numFmtId="164" fontId="79" fillId="0" borderId="59" xfId="0" applyNumberFormat="1" applyFont="1" applyBorder="1" applyAlignment="1">
      <alignment horizontal="center" vertical="center"/>
    </xf>
    <xf numFmtId="0" fontId="60" fillId="35" borderId="0" xfId="0" applyFont="1" applyFill="1" applyBorder="1" applyAlignment="1">
      <alignment/>
    </xf>
    <xf numFmtId="4" fontId="79" fillId="0" borderId="12" xfId="0" applyNumberFormat="1" applyFont="1" applyBorder="1" applyAlignment="1">
      <alignment horizontal="right" indent="3"/>
    </xf>
    <xf numFmtId="0" fontId="60" fillId="0" borderId="37" xfId="0" applyFont="1" applyBorder="1" applyAlignment="1">
      <alignment/>
    </xf>
    <xf numFmtId="0" fontId="60" fillId="0" borderId="33" xfId="0" applyFont="1" applyBorder="1" applyAlignment="1">
      <alignment horizontal="center" vertical="center"/>
    </xf>
    <xf numFmtId="0" fontId="81" fillId="0" borderId="20" xfId="0" applyFont="1" applyBorder="1" applyAlignment="1">
      <alignment horizontal="center"/>
    </xf>
    <xf numFmtId="0" fontId="82" fillId="0" borderId="22" xfId="0" applyFont="1" applyBorder="1" applyAlignment="1">
      <alignment horizontal="center" wrapText="1"/>
    </xf>
    <xf numFmtId="0" fontId="82" fillId="0" borderId="60" xfId="0" applyFont="1" applyBorder="1" applyAlignment="1">
      <alignment horizontal="center" wrapText="1"/>
    </xf>
    <xf numFmtId="0" fontId="81" fillId="0" borderId="22" xfId="0" applyFont="1" applyBorder="1" applyAlignment="1">
      <alignment horizontal="right"/>
    </xf>
    <xf numFmtId="0" fontId="81" fillId="0" borderId="21" xfId="0" applyFont="1" applyBorder="1" applyAlignment="1">
      <alignment horizontal="center" vertical="center"/>
    </xf>
    <xf numFmtId="0" fontId="81" fillId="0" borderId="22" xfId="0" applyFont="1" applyBorder="1" applyAlignment="1">
      <alignment horizontal="center"/>
    </xf>
    <xf numFmtId="0" fontId="83" fillId="0" borderId="22" xfId="0" applyFont="1" applyBorder="1" applyAlignment="1">
      <alignment/>
    </xf>
    <xf numFmtId="0" fontId="81" fillId="0" borderId="22" xfId="0" applyFont="1" applyFill="1" applyBorder="1" applyAlignment="1">
      <alignment/>
    </xf>
    <xf numFmtId="0" fontId="82" fillId="0" borderId="23" xfId="0" applyFont="1" applyFill="1" applyBorder="1" applyAlignment="1">
      <alignment horizontal="center" vertical="center"/>
    </xf>
    <xf numFmtId="0" fontId="81" fillId="0" borderId="22" xfId="0" applyFont="1" applyBorder="1" applyAlignment="1">
      <alignment horizontal="center" vertical="center"/>
    </xf>
    <xf numFmtId="0" fontId="83" fillId="0" borderId="22" xfId="0" applyFont="1" applyBorder="1" applyAlignment="1">
      <alignment vertical="center"/>
    </xf>
    <xf numFmtId="0" fontId="81" fillId="0" borderId="22" xfId="0" applyFont="1" applyFill="1" applyBorder="1" applyAlignment="1">
      <alignment vertical="center"/>
    </xf>
    <xf numFmtId="0" fontId="81" fillId="0" borderId="23" xfId="0" applyFont="1" applyFill="1" applyBorder="1" applyAlignment="1">
      <alignment vertical="center"/>
    </xf>
    <xf numFmtId="4" fontId="80" fillId="0" borderId="36" xfId="0" applyNumberFormat="1" applyFont="1" applyBorder="1" applyAlignment="1">
      <alignment horizontal="center" vertical="center"/>
    </xf>
    <xf numFmtId="1" fontId="84" fillId="0" borderId="33" xfId="0" applyNumberFormat="1" applyFont="1" applyBorder="1" applyAlignment="1">
      <alignment horizontal="center" vertical="center"/>
    </xf>
    <xf numFmtId="2" fontId="84" fillId="0" borderId="35" xfId="0" applyNumberFormat="1" applyFont="1" applyBorder="1" applyAlignment="1">
      <alignment horizontal="right" vertical="center" indent="1"/>
    </xf>
    <xf numFmtId="2" fontId="84" fillId="0" borderId="44" xfId="0" applyNumberFormat="1" applyFont="1" applyBorder="1" applyAlignment="1">
      <alignment horizontal="right" vertical="center" indent="1"/>
    </xf>
    <xf numFmtId="3" fontId="60" fillId="35" borderId="61" xfId="0" applyNumberFormat="1" applyFont="1" applyFill="1" applyBorder="1" applyAlignment="1">
      <alignment horizontal="center" vertical="center"/>
    </xf>
    <xf numFmtId="3" fontId="60" fillId="35" borderId="46" xfId="0" applyNumberFormat="1" applyFont="1" applyFill="1" applyBorder="1" applyAlignment="1">
      <alignment horizontal="center" vertical="center"/>
    </xf>
    <xf numFmtId="3" fontId="60" fillId="35" borderId="24" xfId="0" applyNumberFormat="1" applyFont="1" applyFill="1" applyBorder="1" applyAlignment="1">
      <alignment horizontal="center" vertical="center"/>
    </xf>
    <xf numFmtId="0" fontId="0" fillId="0" borderId="0" xfId="0" applyFont="1" applyAlignment="1">
      <alignment/>
    </xf>
    <xf numFmtId="0" fontId="0" fillId="35" borderId="62" xfId="0" applyFont="1" applyFill="1" applyBorder="1" applyAlignment="1">
      <alignment/>
    </xf>
    <xf numFmtId="0" fontId="0" fillId="35" borderId="20" xfId="0" applyFont="1" applyFill="1" applyBorder="1" applyAlignment="1">
      <alignment/>
    </xf>
    <xf numFmtId="0" fontId="0" fillId="35" borderId="20" xfId="0" applyFont="1" applyFill="1" applyBorder="1" applyAlignment="1">
      <alignment/>
    </xf>
    <xf numFmtId="0" fontId="0" fillId="35" borderId="20" xfId="0" applyFont="1" applyFill="1" applyBorder="1" applyAlignment="1">
      <alignment vertical="center"/>
    </xf>
    <xf numFmtId="49" fontId="0" fillId="0" borderId="63" xfId="0" applyNumberFormat="1" applyFont="1" applyBorder="1" applyAlignment="1">
      <alignment vertical="center"/>
    </xf>
    <xf numFmtId="49" fontId="60" fillId="0" borderId="34" xfId="0" applyNumberFormat="1" applyFont="1" applyBorder="1" applyAlignment="1">
      <alignment vertical="center"/>
    </xf>
    <xf numFmtId="49" fontId="0" fillId="0" borderId="34" xfId="0" applyNumberFormat="1" applyFont="1" applyBorder="1" applyAlignment="1">
      <alignment vertical="center"/>
    </xf>
    <xf numFmtId="0" fontId="60" fillId="0" borderId="16" xfId="0" applyFont="1" applyBorder="1" applyAlignment="1">
      <alignment horizontal="left" vertical="center" indent="1"/>
    </xf>
    <xf numFmtId="4" fontId="60" fillId="0" borderId="25" xfId="0" applyNumberFormat="1" applyFont="1" applyBorder="1" applyAlignment="1">
      <alignment horizontal="right" vertical="center" indent="1"/>
    </xf>
    <xf numFmtId="0" fontId="0" fillId="35" borderId="62" xfId="0" applyFont="1" applyFill="1" applyBorder="1" applyAlignment="1">
      <alignment vertical="center"/>
    </xf>
    <xf numFmtId="0" fontId="60" fillId="0" borderId="18" xfId="0" applyFont="1" applyBorder="1" applyAlignment="1">
      <alignment horizontal="left" indent="1"/>
    </xf>
    <xf numFmtId="4" fontId="60" fillId="0" borderId="26" xfId="0" applyNumberFormat="1" applyFont="1" applyBorder="1" applyAlignment="1">
      <alignment horizontal="right" vertical="center" indent="1"/>
    </xf>
    <xf numFmtId="0" fontId="72" fillId="35" borderId="20" xfId="0" applyFont="1" applyFill="1" applyBorder="1" applyAlignment="1">
      <alignment/>
    </xf>
    <xf numFmtId="4" fontId="60" fillId="0" borderId="27" xfId="0" applyNumberFormat="1" applyFont="1" applyBorder="1" applyAlignment="1">
      <alignment horizontal="right" vertical="center" indent="1"/>
    </xf>
    <xf numFmtId="0" fontId="72" fillId="35" borderId="36" xfId="0" applyFont="1" applyFill="1" applyBorder="1" applyAlignment="1">
      <alignment/>
    </xf>
    <xf numFmtId="0" fontId="60" fillId="0" borderId="31" xfId="0" applyFont="1" applyFill="1" applyBorder="1" applyAlignment="1">
      <alignment horizontal="left" indent="1"/>
    </xf>
    <xf numFmtId="4" fontId="60" fillId="0" borderId="24" xfId="0" applyNumberFormat="1" applyFont="1" applyBorder="1" applyAlignment="1">
      <alignment horizontal="right" vertical="center" indent="1"/>
    </xf>
    <xf numFmtId="0" fontId="0" fillId="35" borderId="24" xfId="0" applyFont="1" applyFill="1" applyBorder="1" applyAlignment="1">
      <alignment/>
    </xf>
    <xf numFmtId="4" fontId="60" fillId="0" borderId="25" xfId="0" applyNumberFormat="1" applyFont="1" applyFill="1" applyBorder="1" applyAlignment="1">
      <alignment horizontal="right" indent="1"/>
    </xf>
    <xf numFmtId="4" fontId="60" fillId="0" borderId="26" xfId="0" applyNumberFormat="1" applyFont="1" applyFill="1" applyBorder="1" applyAlignment="1">
      <alignment horizontal="right" indent="1"/>
    </xf>
    <xf numFmtId="4" fontId="60" fillId="0" borderId="27" xfId="0" applyNumberFormat="1" applyFont="1" applyFill="1" applyBorder="1" applyAlignment="1">
      <alignment horizontal="right" indent="1"/>
    </xf>
    <xf numFmtId="0" fontId="0" fillId="35" borderId="36" xfId="0" applyFont="1" applyFill="1" applyBorder="1" applyAlignment="1">
      <alignment/>
    </xf>
    <xf numFmtId="4" fontId="60" fillId="0" borderId="62" xfId="0" applyNumberFormat="1" applyFont="1" applyFill="1" applyBorder="1" applyAlignment="1">
      <alignment horizontal="right" indent="1"/>
    </xf>
    <xf numFmtId="4" fontId="60" fillId="0" borderId="24" xfId="0" applyNumberFormat="1" applyFont="1" applyFill="1" applyBorder="1" applyAlignment="1">
      <alignment horizontal="right" indent="1"/>
    </xf>
    <xf numFmtId="4" fontId="60" fillId="0" borderId="64" xfId="0" applyNumberFormat="1" applyFont="1" applyFill="1" applyBorder="1" applyAlignment="1">
      <alignment horizontal="right" indent="1"/>
    </xf>
    <xf numFmtId="1" fontId="60" fillId="37" borderId="30" xfId="0" applyNumberFormat="1" applyFont="1" applyFill="1" applyBorder="1" applyAlignment="1">
      <alignment horizontal="center"/>
    </xf>
    <xf numFmtId="0" fontId="0" fillId="0" borderId="0" xfId="0" applyFont="1" applyFill="1" applyAlignment="1">
      <alignment/>
    </xf>
    <xf numFmtId="4" fontId="0" fillId="0" borderId="0" xfId="0" applyNumberFormat="1" applyFont="1" applyAlignment="1">
      <alignment/>
    </xf>
    <xf numFmtId="49" fontId="0" fillId="35" borderId="26" xfId="0" applyNumberFormat="1" applyFont="1" applyFill="1" applyBorder="1" applyAlignment="1">
      <alignment vertical="center"/>
    </xf>
    <xf numFmtId="49" fontId="0" fillId="35" borderId="27" xfId="0" applyNumberFormat="1" applyFont="1" applyFill="1" applyBorder="1" applyAlignment="1">
      <alignment horizontal="center" vertical="center"/>
    </xf>
    <xf numFmtId="0" fontId="0" fillId="35" borderId="36" xfId="0" applyFont="1" applyFill="1" applyBorder="1" applyAlignment="1">
      <alignment vertical="center"/>
    </xf>
    <xf numFmtId="0" fontId="0"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32" fillId="0" borderId="45" xfId="0" applyFont="1" applyFill="1" applyBorder="1" applyAlignment="1">
      <alignment horizontal="left" vertical="center" wrapText="1" indent="1"/>
    </xf>
    <xf numFmtId="0" fontId="32" fillId="0" borderId="45" xfId="0" applyFont="1" applyFill="1" applyBorder="1" applyAlignment="1">
      <alignment horizontal="left" vertical="center" indent="1"/>
    </xf>
    <xf numFmtId="0" fontId="0" fillId="0" borderId="0" xfId="0" applyFont="1" applyBorder="1" applyAlignment="1">
      <alignment vertical="center"/>
    </xf>
    <xf numFmtId="49" fontId="36" fillId="0" borderId="65" xfId="0" applyNumberFormat="1" applyFont="1" applyFill="1" applyBorder="1" applyAlignment="1">
      <alignment horizontal="left" indent="1"/>
    </xf>
    <xf numFmtId="49" fontId="37" fillId="0" borderId="66" xfId="0" applyNumberFormat="1" applyFont="1" applyFill="1" applyBorder="1" applyAlignment="1">
      <alignment horizontal="left" indent="1"/>
    </xf>
    <xf numFmtId="49" fontId="37" fillId="0" borderId="13" xfId="0" applyNumberFormat="1" applyFont="1" applyFill="1" applyBorder="1" applyAlignment="1">
      <alignment horizontal="center"/>
    </xf>
    <xf numFmtId="1" fontId="37" fillId="0" borderId="13" xfId="0" applyNumberFormat="1" applyFont="1" applyFill="1" applyBorder="1" applyAlignment="1">
      <alignment horizontal="center"/>
    </xf>
    <xf numFmtId="49" fontId="37" fillId="0" borderId="13" xfId="0" applyNumberFormat="1" applyFont="1" applyFill="1" applyBorder="1" applyAlignment="1">
      <alignment vertical="center"/>
    </xf>
    <xf numFmtId="49" fontId="37" fillId="10" borderId="22" xfId="0" applyNumberFormat="1" applyFont="1" applyFill="1" applyBorder="1" applyAlignment="1">
      <alignment/>
    </xf>
    <xf numFmtId="49" fontId="36" fillId="10" borderId="0" xfId="0" applyNumberFormat="1" applyFont="1" applyFill="1" applyBorder="1" applyAlignment="1">
      <alignment horizontal="left" indent="1"/>
    </xf>
    <xf numFmtId="49" fontId="37" fillId="10" borderId="0" xfId="0" applyNumberFormat="1" applyFont="1" applyFill="1" applyBorder="1" applyAlignment="1">
      <alignment horizontal="left" indent="1"/>
    </xf>
    <xf numFmtId="0" fontId="72" fillId="10" borderId="67" xfId="0" applyFont="1" applyFill="1" applyBorder="1" applyAlignment="1">
      <alignment/>
    </xf>
    <xf numFmtId="0" fontId="0" fillId="38" borderId="12" xfId="0" applyFont="1" applyFill="1" applyBorder="1" applyAlignment="1">
      <alignment horizontal="center"/>
    </xf>
    <xf numFmtId="0" fontId="0" fillId="0" borderId="0" xfId="0" applyFont="1" applyFill="1" applyBorder="1" applyAlignment="1">
      <alignment/>
    </xf>
    <xf numFmtId="0" fontId="0" fillId="0" borderId="52" xfId="0" applyFont="1" applyFill="1" applyBorder="1" applyAlignment="1">
      <alignment/>
    </xf>
    <xf numFmtId="0" fontId="0" fillId="0" borderId="0" xfId="0" applyFont="1" applyBorder="1" applyAlignment="1">
      <alignment horizontal="center"/>
    </xf>
    <xf numFmtId="0" fontId="0" fillId="0" borderId="10" xfId="0" applyFont="1" applyBorder="1" applyAlignment="1">
      <alignment horizontal="left" indent="1"/>
    </xf>
    <xf numFmtId="0" fontId="0" fillId="0" borderId="0" xfId="0" applyFont="1" applyAlignment="1">
      <alignment horizontal="left" indent="1"/>
    </xf>
    <xf numFmtId="2" fontId="0" fillId="0" borderId="0" xfId="0" applyNumberFormat="1" applyFont="1" applyAlignment="1">
      <alignment/>
    </xf>
    <xf numFmtId="0" fontId="0" fillId="0" borderId="0" xfId="0" applyFont="1" applyAlignment="1">
      <alignment horizontal="left"/>
    </xf>
    <xf numFmtId="0" fontId="0" fillId="0" borderId="0" xfId="0" applyFont="1" applyAlignment="1">
      <alignment horizontal="center"/>
    </xf>
    <xf numFmtId="1" fontId="0" fillId="0" borderId="0" xfId="0" applyNumberFormat="1" applyFont="1" applyAlignment="1">
      <alignment horizontal="center"/>
    </xf>
    <xf numFmtId="4" fontId="0" fillId="0" borderId="0" xfId="0" applyNumberFormat="1" applyFont="1" applyAlignment="1">
      <alignment horizontal="right" indent="1"/>
    </xf>
    <xf numFmtId="0" fontId="0" fillId="33" borderId="15" xfId="0" applyFont="1" applyFill="1" applyBorder="1" applyAlignment="1">
      <alignment/>
    </xf>
    <xf numFmtId="4" fontId="0" fillId="33" borderId="15" xfId="0" applyNumberFormat="1" applyFont="1" applyFill="1" applyBorder="1" applyAlignment="1">
      <alignment horizontal="right" indent="1"/>
    </xf>
    <xf numFmtId="4" fontId="0" fillId="33" borderId="68" xfId="0" applyNumberFormat="1" applyFont="1" applyFill="1" applyBorder="1" applyAlignment="1">
      <alignment horizontal="right" indent="1"/>
    </xf>
    <xf numFmtId="4" fontId="0" fillId="33" borderId="16" xfId="0" applyNumberFormat="1" applyFont="1" applyFill="1" applyBorder="1" applyAlignment="1">
      <alignment horizontal="right" indent="1"/>
    </xf>
    <xf numFmtId="0" fontId="0" fillId="33" borderId="32" xfId="0" applyFont="1" applyFill="1" applyBorder="1" applyAlignment="1">
      <alignment/>
    </xf>
    <xf numFmtId="49" fontId="32" fillId="36" borderId="22" xfId="0" applyNumberFormat="1" applyFont="1" applyFill="1" applyBorder="1" applyAlignment="1">
      <alignment horizontal="center" vertical="center" wrapText="1"/>
    </xf>
    <xf numFmtId="0" fontId="32" fillId="36" borderId="0" xfId="0" applyFont="1" applyFill="1" applyBorder="1" applyAlignment="1">
      <alignment horizontal="left" vertical="center" wrapText="1" indent="1"/>
    </xf>
    <xf numFmtId="0" fontId="0" fillId="36" borderId="22" xfId="0" applyFont="1" applyFill="1" applyBorder="1" applyAlignment="1">
      <alignment horizontal="center" vertical="center"/>
    </xf>
    <xf numFmtId="4" fontId="0" fillId="36" borderId="14" xfId="0" applyNumberFormat="1" applyFont="1" applyFill="1" applyBorder="1" applyAlignment="1">
      <alignment horizontal="right" vertical="center" indent="1"/>
    </xf>
    <xf numFmtId="49" fontId="37" fillId="0" borderId="28" xfId="0" applyNumberFormat="1" applyFont="1" applyFill="1" applyBorder="1" applyAlignment="1">
      <alignment/>
    </xf>
    <xf numFmtId="2" fontId="0" fillId="0" borderId="13" xfId="0" applyNumberFormat="1" applyFont="1" applyBorder="1" applyAlignment="1">
      <alignment horizontal="center"/>
    </xf>
    <xf numFmtId="2" fontId="0" fillId="0" borderId="13" xfId="0" applyNumberFormat="1" applyFont="1" applyBorder="1" applyAlignment="1">
      <alignment horizontal="right" indent="1"/>
    </xf>
    <xf numFmtId="0" fontId="0" fillId="0" borderId="56" xfId="0" applyFont="1" applyBorder="1" applyAlignment="1">
      <alignment horizontal="left" indent="1"/>
    </xf>
    <xf numFmtId="2" fontId="0" fillId="0" borderId="12" xfId="0" applyNumberFormat="1" applyFont="1" applyBorder="1" applyAlignment="1">
      <alignment horizontal="right" indent="1"/>
    </xf>
    <xf numFmtId="2" fontId="0" fillId="0" borderId="10" xfId="0" applyNumberFormat="1" applyFont="1" applyBorder="1" applyAlignment="1">
      <alignment horizontal="right" indent="1"/>
    </xf>
    <xf numFmtId="0" fontId="0" fillId="0" borderId="69" xfId="0" applyFont="1" applyFill="1" applyBorder="1" applyAlignment="1">
      <alignment/>
    </xf>
    <xf numFmtId="0" fontId="0" fillId="37" borderId="0" xfId="0" applyFont="1" applyFill="1" applyBorder="1" applyAlignment="1">
      <alignment horizontal="center"/>
    </xf>
    <xf numFmtId="49" fontId="32" fillId="37" borderId="45" xfId="0" applyNumberFormat="1" applyFont="1" applyFill="1" applyBorder="1" applyAlignment="1">
      <alignment horizontal="center" vertical="center" wrapText="1"/>
    </xf>
    <xf numFmtId="0" fontId="32" fillId="37" borderId="45" xfId="0" applyFont="1" applyFill="1" applyBorder="1" applyAlignment="1">
      <alignment horizontal="left" vertical="center" wrapText="1" indent="1"/>
    </xf>
    <xf numFmtId="0" fontId="0" fillId="37" borderId="45" xfId="0" applyFont="1" applyFill="1" applyBorder="1" applyAlignment="1">
      <alignment horizontal="center" vertical="center"/>
    </xf>
    <xf numFmtId="4" fontId="0" fillId="37" borderId="45" xfId="0" applyNumberFormat="1" applyFont="1" applyFill="1" applyBorder="1" applyAlignment="1">
      <alignment horizontal="right" vertical="center" indent="1"/>
    </xf>
    <xf numFmtId="2" fontId="0" fillId="0" borderId="45" xfId="0" applyNumberFormat="1" applyFont="1" applyFill="1" applyBorder="1" applyAlignment="1">
      <alignment horizontal="right" indent="1"/>
    </xf>
    <xf numFmtId="2" fontId="0" fillId="0" borderId="12" xfId="0" applyNumberFormat="1" applyFont="1" applyBorder="1" applyAlignment="1">
      <alignment horizontal="center"/>
    </xf>
    <xf numFmtId="2" fontId="0" fillId="0" borderId="10" xfId="0" applyNumberFormat="1" applyFont="1" applyBorder="1" applyAlignment="1">
      <alignment horizontal="right" indent="2"/>
    </xf>
    <xf numFmtId="0" fontId="0" fillId="37" borderId="12" xfId="0" applyFont="1" applyFill="1" applyBorder="1" applyAlignment="1">
      <alignment horizontal="left" indent="1"/>
    </xf>
    <xf numFmtId="0" fontId="0" fillId="0" borderId="0" xfId="0" applyFont="1" applyBorder="1" applyAlignment="1">
      <alignment wrapText="1"/>
    </xf>
    <xf numFmtId="0" fontId="0" fillId="0" borderId="0" xfId="0" applyFont="1" applyBorder="1" applyAlignment="1">
      <alignment/>
    </xf>
    <xf numFmtId="0" fontId="24" fillId="37" borderId="0" xfId="0" applyFont="1" applyFill="1" applyBorder="1" applyAlignment="1">
      <alignment horizontal="left"/>
    </xf>
    <xf numFmtId="1" fontId="24" fillId="37" borderId="0" xfId="0" applyNumberFormat="1" applyFont="1" applyFill="1" applyBorder="1" applyAlignment="1">
      <alignment horizontal="center"/>
    </xf>
    <xf numFmtId="2" fontId="24" fillId="0" borderId="0" xfId="0" applyNumberFormat="1" applyFont="1" applyFill="1" applyBorder="1" applyAlignment="1">
      <alignment horizontal="left"/>
    </xf>
    <xf numFmtId="0" fontId="24" fillId="0" borderId="0" xfId="0" applyFont="1" applyFill="1" applyBorder="1" applyAlignment="1">
      <alignment horizontal="right"/>
    </xf>
    <xf numFmtId="2" fontId="24" fillId="0" borderId="0"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left" wrapText="1"/>
    </xf>
    <xf numFmtId="0" fontId="0" fillId="0" borderId="0" xfId="0" applyFont="1" applyFill="1" applyBorder="1" applyAlignment="1">
      <alignment/>
    </xf>
    <xf numFmtId="2" fontId="0" fillId="0" borderId="0" xfId="0" applyNumberFormat="1" applyFont="1" applyFill="1" applyBorder="1" applyAlignment="1">
      <alignment horizontal="right"/>
    </xf>
    <xf numFmtId="0" fontId="0" fillId="37" borderId="0" xfId="0" applyFont="1" applyFill="1" applyBorder="1" applyAlignment="1">
      <alignment/>
    </xf>
    <xf numFmtId="2" fontId="24" fillId="37" borderId="0" xfId="0" applyNumberFormat="1" applyFont="1" applyFill="1" applyBorder="1" applyAlignment="1">
      <alignment horizontal="left"/>
    </xf>
    <xf numFmtId="0" fontId="0" fillId="0" borderId="67" xfId="0" applyFont="1" applyBorder="1" applyAlignment="1">
      <alignment/>
    </xf>
    <xf numFmtId="0" fontId="0" fillId="0" borderId="70" xfId="0" applyFont="1" applyBorder="1" applyAlignment="1">
      <alignment horizontal="left" indent="1"/>
    </xf>
    <xf numFmtId="0" fontId="0" fillId="0" borderId="71" xfId="0" applyFont="1" applyBorder="1" applyAlignment="1">
      <alignment horizontal="left" indent="1"/>
    </xf>
    <xf numFmtId="0" fontId="0" fillId="0" borderId="25" xfId="0" applyFont="1" applyBorder="1" applyAlignment="1">
      <alignment/>
    </xf>
    <xf numFmtId="0" fontId="0" fillId="0" borderId="28" xfId="0" applyFont="1" applyBorder="1" applyAlignment="1">
      <alignment/>
    </xf>
    <xf numFmtId="4" fontId="0" fillId="0" borderId="13" xfId="0" applyNumberFormat="1" applyFont="1" applyBorder="1" applyAlignment="1">
      <alignment horizontal="right" indent="1"/>
    </xf>
    <xf numFmtId="4" fontId="0" fillId="0" borderId="56" xfId="0" applyNumberFormat="1" applyFont="1" applyBorder="1" applyAlignment="1">
      <alignment horizontal="right" indent="1"/>
    </xf>
    <xf numFmtId="0" fontId="0" fillId="37" borderId="0" xfId="0" applyFont="1" applyFill="1" applyBorder="1" applyAlignment="1">
      <alignment horizontal="left"/>
    </xf>
    <xf numFmtId="49" fontId="24" fillId="37" borderId="0" xfId="0" applyNumberFormat="1" applyFont="1" applyFill="1" applyBorder="1" applyAlignment="1">
      <alignment horizontal="center"/>
    </xf>
    <xf numFmtId="0" fontId="24" fillId="37" borderId="0" xfId="0" applyFont="1" applyFill="1" applyBorder="1" applyAlignment="1">
      <alignment horizontal="right"/>
    </xf>
    <xf numFmtId="2" fontId="24" fillId="37" borderId="0" xfId="0" applyNumberFormat="1" applyFont="1" applyFill="1" applyBorder="1" applyAlignment="1">
      <alignment horizontal="right"/>
    </xf>
    <xf numFmtId="0" fontId="24" fillId="37" borderId="0" xfId="0" applyFont="1" applyFill="1" applyBorder="1" applyAlignment="1">
      <alignment/>
    </xf>
    <xf numFmtId="0" fontId="24" fillId="37" borderId="0" xfId="0" applyFont="1" applyFill="1" applyBorder="1" applyAlignment="1">
      <alignment horizontal="left" wrapText="1"/>
    </xf>
    <xf numFmtId="2" fontId="0" fillId="37" borderId="0" xfId="0" applyNumberFormat="1" applyFont="1" applyFill="1" applyBorder="1" applyAlignment="1">
      <alignment horizontal="right"/>
    </xf>
    <xf numFmtId="2" fontId="24" fillId="37" borderId="0" xfId="0" applyNumberFormat="1" applyFont="1" applyFill="1" applyBorder="1" applyAlignment="1">
      <alignment horizontal="center"/>
    </xf>
    <xf numFmtId="4" fontId="0" fillId="37" borderId="0" xfId="0" applyNumberFormat="1" applyFont="1" applyFill="1" applyBorder="1" applyAlignment="1">
      <alignment horizontal="right"/>
    </xf>
    <xf numFmtId="49" fontId="37" fillId="37" borderId="0" xfId="0" applyNumberFormat="1" applyFont="1" applyFill="1" applyBorder="1" applyAlignment="1">
      <alignment horizontal="left"/>
    </xf>
    <xf numFmtId="4" fontId="0" fillId="37" borderId="0" xfId="0" applyNumberFormat="1" applyFont="1" applyFill="1" applyBorder="1" applyAlignment="1">
      <alignment horizontal="right" vertical="center"/>
    </xf>
    <xf numFmtId="0" fontId="72" fillId="37" borderId="0" xfId="0" applyFont="1" applyFill="1" applyBorder="1" applyAlignment="1">
      <alignment/>
    </xf>
    <xf numFmtId="0" fontId="32" fillId="37" borderId="0" xfId="0" applyFont="1" applyFill="1" applyBorder="1" applyAlignment="1">
      <alignment horizontal="left"/>
    </xf>
    <xf numFmtId="0" fontId="32" fillId="37" borderId="0" xfId="0" applyFont="1" applyFill="1" applyBorder="1" applyAlignment="1">
      <alignment horizontal="center"/>
    </xf>
    <xf numFmtId="1" fontId="32" fillId="37" borderId="0" xfId="0" applyNumberFormat="1" applyFont="1" applyFill="1" applyBorder="1" applyAlignment="1">
      <alignment horizontal="center"/>
    </xf>
    <xf numFmtId="2" fontId="32" fillId="37" borderId="0" xfId="0" applyNumberFormat="1" applyFont="1" applyFill="1" applyBorder="1" applyAlignment="1">
      <alignment horizontal="left"/>
    </xf>
    <xf numFmtId="2" fontId="32" fillId="37" borderId="0" xfId="0" applyNumberFormat="1" applyFont="1" applyFill="1" applyBorder="1" applyAlignment="1">
      <alignment horizontal="right"/>
    </xf>
    <xf numFmtId="4" fontId="72" fillId="37" borderId="0" xfId="0" applyNumberFormat="1" applyFont="1" applyFill="1" applyBorder="1" applyAlignment="1">
      <alignment horizontal="right"/>
    </xf>
    <xf numFmtId="49" fontId="0" fillId="37" borderId="0" xfId="0" applyNumberFormat="1" applyFont="1" applyFill="1" applyBorder="1" applyAlignment="1">
      <alignment/>
    </xf>
    <xf numFmtId="0" fontId="60" fillId="37" borderId="0" xfId="0" applyFont="1" applyFill="1" applyBorder="1" applyAlignment="1">
      <alignment horizontal="left"/>
    </xf>
    <xf numFmtId="1" fontId="32" fillId="37" borderId="0" xfId="0" applyNumberFormat="1" applyFont="1" applyFill="1" applyBorder="1" applyAlignment="1">
      <alignment horizontal="left"/>
    </xf>
    <xf numFmtId="0" fontId="60" fillId="37" borderId="0" xfId="0" applyFont="1" applyFill="1" applyBorder="1" applyAlignment="1">
      <alignment horizontal="right"/>
    </xf>
    <xf numFmtId="0" fontId="0" fillId="37" borderId="0" xfId="0" applyFont="1" applyFill="1" applyBorder="1" applyAlignment="1">
      <alignment horizontal="right"/>
    </xf>
    <xf numFmtId="0" fontId="32" fillId="37" borderId="0" xfId="0" applyFont="1" applyFill="1" applyBorder="1" applyAlignment="1">
      <alignment horizontal="left" wrapText="1"/>
    </xf>
    <xf numFmtId="0" fontId="32" fillId="37" borderId="0" xfId="0" applyFont="1" applyFill="1" applyBorder="1" applyAlignment="1">
      <alignment horizontal="right"/>
    </xf>
    <xf numFmtId="0" fontId="60" fillId="37" borderId="0" xfId="0" applyFont="1" applyFill="1" applyBorder="1" applyAlignment="1">
      <alignment horizontal="center"/>
    </xf>
    <xf numFmtId="4" fontId="24" fillId="37" borderId="0" xfId="0" applyNumberFormat="1" applyFont="1" applyFill="1" applyBorder="1" applyAlignment="1">
      <alignment horizontal="left"/>
    </xf>
    <xf numFmtId="4" fontId="24" fillId="37" borderId="0" xfId="0" applyNumberFormat="1" applyFont="1" applyFill="1" applyBorder="1" applyAlignment="1">
      <alignment horizontal="left" wrapText="1"/>
    </xf>
    <xf numFmtId="1" fontId="24" fillId="37" borderId="0" xfId="0" applyNumberFormat="1" applyFont="1" applyFill="1" applyBorder="1" applyAlignment="1">
      <alignment horizontal="left"/>
    </xf>
    <xf numFmtId="4" fontId="0" fillId="0" borderId="0" xfId="0" applyNumberFormat="1" applyFont="1" applyBorder="1" applyAlignment="1">
      <alignment horizontal="right"/>
    </xf>
    <xf numFmtId="4" fontId="0" fillId="37" borderId="0" xfId="0" applyNumberFormat="1" applyFont="1" applyFill="1" applyBorder="1" applyAlignment="1">
      <alignment horizontal="left"/>
    </xf>
    <xf numFmtId="4" fontId="0" fillId="37" borderId="0" xfId="0" applyNumberFormat="1" applyFont="1" applyFill="1" applyBorder="1" applyAlignment="1">
      <alignment/>
    </xf>
    <xf numFmtId="4" fontId="60" fillId="37" borderId="0" xfId="0" applyNumberFormat="1" applyFont="1" applyFill="1" applyBorder="1" applyAlignment="1">
      <alignment horizontal="center"/>
    </xf>
    <xf numFmtId="1" fontId="0" fillId="0" borderId="0" xfId="0" applyNumberFormat="1" applyFont="1" applyBorder="1" applyAlignment="1">
      <alignment horizontal="center"/>
    </xf>
    <xf numFmtId="4" fontId="0" fillId="0" borderId="0" xfId="0" applyNumberFormat="1" applyFont="1" applyBorder="1" applyAlignment="1">
      <alignment horizontal="left"/>
    </xf>
    <xf numFmtId="4" fontId="0" fillId="0" borderId="0" xfId="0" applyNumberFormat="1" applyFont="1" applyBorder="1" applyAlignment="1">
      <alignment/>
    </xf>
    <xf numFmtId="4" fontId="60" fillId="0" borderId="0" xfId="0" applyNumberFormat="1" applyFont="1" applyBorder="1" applyAlignment="1">
      <alignment horizontal="center"/>
    </xf>
    <xf numFmtId="2" fontId="0" fillId="0" borderId="0" xfId="0" applyNumberFormat="1" applyFont="1" applyBorder="1" applyAlignment="1">
      <alignment/>
    </xf>
    <xf numFmtId="1" fontId="0" fillId="0" borderId="0" xfId="0" applyNumberFormat="1" applyFont="1" applyBorder="1" applyAlignment="1">
      <alignment/>
    </xf>
    <xf numFmtId="1" fontId="0" fillId="33" borderId="47" xfId="0" applyNumberFormat="1" applyFont="1" applyFill="1" applyBorder="1" applyAlignment="1">
      <alignment horizontal="center" vertical="center"/>
    </xf>
    <xf numFmtId="1" fontId="0" fillId="33" borderId="48" xfId="0" applyNumberFormat="1" applyFont="1" applyFill="1" applyBorder="1" applyAlignment="1">
      <alignment horizontal="center" vertical="center"/>
    </xf>
    <xf numFmtId="1" fontId="0" fillId="33" borderId="49" xfId="0" applyNumberFormat="1" applyFont="1" applyFill="1" applyBorder="1" applyAlignment="1">
      <alignment horizontal="center" vertical="center"/>
    </xf>
    <xf numFmtId="0" fontId="0" fillId="33" borderId="47" xfId="0" applyFont="1" applyFill="1" applyBorder="1" applyAlignment="1">
      <alignment horizontal="center"/>
    </xf>
    <xf numFmtId="0" fontId="0" fillId="33" borderId="48" xfId="0" applyFont="1" applyFill="1" applyBorder="1" applyAlignment="1">
      <alignment horizontal="center"/>
    </xf>
    <xf numFmtId="0" fontId="0" fillId="33" borderId="48" xfId="0" applyFont="1" applyFill="1" applyBorder="1" applyAlignment="1">
      <alignment/>
    </xf>
    <xf numFmtId="0" fontId="0" fillId="33" borderId="49" xfId="0" applyFont="1" applyFill="1" applyBorder="1" applyAlignment="1">
      <alignment/>
    </xf>
    <xf numFmtId="49" fontId="60" fillId="33" borderId="29" xfId="0" applyNumberFormat="1" applyFont="1" applyFill="1" applyBorder="1" applyAlignment="1">
      <alignment horizontal="center" vertical="center" wrapText="1"/>
    </xf>
    <xf numFmtId="0" fontId="60" fillId="33" borderId="12" xfId="0" applyFont="1" applyFill="1" applyBorder="1" applyAlignment="1">
      <alignment horizontal="left" vertical="center" wrapText="1" indent="1"/>
    </xf>
    <xf numFmtId="0" fontId="60" fillId="33" borderId="12" xfId="0" applyFont="1" applyFill="1" applyBorder="1" applyAlignment="1">
      <alignment horizontal="center" vertical="top" wrapText="1"/>
    </xf>
    <xf numFmtId="0" fontId="60" fillId="33" borderId="12" xfId="0" applyFont="1" applyFill="1" applyBorder="1" applyAlignment="1">
      <alignment horizontal="center" vertical="center" wrapText="1"/>
    </xf>
    <xf numFmtId="4" fontId="60" fillId="33" borderId="12" xfId="0" applyNumberFormat="1" applyFont="1" applyFill="1" applyBorder="1" applyAlignment="1">
      <alignment horizontal="center" vertical="center" wrapText="1"/>
    </xf>
    <xf numFmtId="0" fontId="60" fillId="33" borderId="37" xfId="0" applyFont="1" applyFill="1" applyBorder="1" applyAlignment="1">
      <alignment horizontal="left" vertical="center" indent="1"/>
    </xf>
    <xf numFmtId="49" fontId="0" fillId="33" borderId="40" xfId="0" applyNumberFormat="1" applyFont="1" applyFill="1" applyBorder="1" applyAlignment="1">
      <alignment horizontal="center" vertical="center" wrapText="1"/>
    </xf>
    <xf numFmtId="49" fontId="0" fillId="33" borderId="41" xfId="0" applyNumberFormat="1" applyFont="1" applyFill="1" applyBorder="1" applyAlignment="1">
      <alignment horizontal="center" vertical="center" wrapText="1"/>
    </xf>
    <xf numFmtId="49" fontId="0" fillId="33" borderId="41" xfId="0" applyNumberFormat="1" applyFont="1" applyFill="1" applyBorder="1" applyAlignment="1">
      <alignment horizontal="center" vertical="top" wrapText="1"/>
    </xf>
    <xf numFmtId="49" fontId="0" fillId="33" borderId="41" xfId="0" applyNumberFormat="1" applyFont="1" applyFill="1" applyBorder="1" applyAlignment="1">
      <alignment horizontal="center" vertical="center"/>
    </xf>
    <xf numFmtId="49" fontId="0" fillId="33" borderId="42" xfId="0" applyNumberFormat="1" applyFont="1" applyFill="1" applyBorder="1" applyAlignment="1">
      <alignment horizontal="center" vertical="center"/>
    </xf>
    <xf numFmtId="0" fontId="0" fillId="33" borderId="20" xfId="0" applyFont="1" applyFill="1" applyBorder="1" applyAlignment="1">
      <alignment vertical="center"/>
    </xf>
    <xf numFmtId="49" fontId="0" fillId="33" borderId="20" xfId="0" applyNumberFormat="1" applyFont="1" applyFill="1" applyBorder="1" applyAlignment="1">
      <alignment vertical="center"/>
    </xf>
    <xf numFmtId="49" fontId="0" fillId="33" borderId="57" xfId="0" applyNumberFormat="1" applyFont="1" applyFill="1" applyBorder="1" applyAlignment="1">
      <alignment horizontal="center" vertical="center" wrapText="1"/>
    </xf>
    <xf numFmtId="49" fontId="0" fillId="33" borderId="17" xfId="0" applyNumberFormat="1" applyFont="1" applyFill="1" applyBorder="1" applyAlignment="1">
      <alignment horizontal="left" vertical="center" wrapText="1" indent="1"/>
    </xf>
    <xf numFmtId="49" fontId="0" fillId="33" borderId="18" xfId="0" applyNumberFormat="1" applyFont="1" applyFill="1" applyBorder="1" applyAlignment="1">
      <alignment horizontal="left" vertical="center" wrapText="1" indent="1"/>
    </xf>
    <xf numFmtId="49" fontId="0" fillId="33" borderId="57" xfId="0" applyNumberFormat="1" applyFont="1" applyFill="1" applyBorder="1" applyAlignment="1">
      <alignment horizontal="center" vertical="center"/>
    </xf>
    <xf numFmtId="49" fontId="0" fillId="33" borderId="17" xfId="0" applyNumberFormat="1" applyFont="1" applyFill="1" applyBorder="1" applyAlignment="1">
      <alignment horizontal="center" vertical="center"/>
    </xf>
    <xf numFmtId="49" fontId="0" fillId="33" borderId="18" xfId="0" applyNumberFormat="1" applyFont="1" applyFill="1" applyBorder="1" applyAlignment="1">
      <alignment horizontal="center" vertical="center"/>
    </xf>
    <xf numFmtId="0" fontId="60" fillId="33" borderId="72" xfId="0" applyFont="1" applyFill="1" applyBorder="1" applyAlignment="1">
      <alignment horizontal="left" vertical="center" wrapText="1" indent="1"/>
    </xf>
    <xf numFmtId="0" fontId="0" fillId="33" borderId="26" xfId="0" applyFont="1" applyFill="1" applyBorder="1" applyAlignment="1">
      <alignment vertical="center"/>
    </xf>
    <xf numFmtId="1" fontId="0" fillId="33" borderId="29" xfId="0" applyNumberFormat="1" applyFont="1" applyFill="1" applyBorder="1" applyAlignment="1">
      <alignment horizontal="center" vertical="center"/>
    </xf>
    <xf numFmtId="1" fontId="0" fillId="33" borderId="12" xfId="0" applyNumberFormat="1" applyFont="1" applyFill="1" applyBorder="1" applyAlignment="1">
      <alignment horizontal="center" vertical="center"/>
    </xf>
    <xf numFmtId="1" fontId="0" fillId="33" borderId="37" xfId="0" applyNumberFormat="1" applyFont="1" applyFill="1" applyBorder="1" applyAlignment="1">
      <alignment horizontal="center" vertical="center"/>
    </xf>
    <xf numFmtId="0" fontId="0" fillId="33" borderId="47" xfId="0" applyFont="1" applyFill="1" applyBorder="1" applyAlignment="1">
      <alignment/>
    </xf>
    <xf numFmtId="0" fontId="0" fillId="33" borderId="73" xfId="0" applyFont="1" applyFill="1" applyBorder="1" applyAlignment="1">
      <alignment/>
    </xf>
    <xf numFmtId="0" fontId="0" fillId="33" borderId="64" xfId="0" applyFont="1" applyFill="1" applyBorder="1" applyAlignment="1">
      <alignment/>
    </xf>
    <xf numFmtId="0" fontId="0" fillId="0" borderId="0" xfId="0" applyAlignment="1" applyProtection="1">
      <alignment/>
      <protection/>
    </xf>
    <xf numFmtId="0" fontId="0" fillId="0" borderId="60" xfId="0" applyBorder="1" applyAlignment="1" applyProtection="1">
      <alignment/>
      <protection/>
    </xf>
    <xf numFmtId="0" fontId="0" fillId="0" borderId="0" xfId="0" applyBorder="1" applyAlignment="1" applyProtection="1">
      <alignment/>
      <protection/>
    </xf>
    <xf numFmtId="0" fontId="82" fillId="0" borderId="0" xfId="0" applyFont="1" applyAlignment="1" applyProtection="1">
      <alignment vertical="center" wrapText="1"/>
      <protection/>
    </xf>
    <xf numFmtId="0" fontId="78" fillId="0" borderId="0" xfId="0" applyFont="1" applyBorder="1" applyAlignment="1" applyProtection="1">
      <alignment/>
      <protection/>
    </xf>
    <xf numFmtId="0" fontId="0" fillId="0" borderId="0" xfId="0" applyAlignment="1" applyProtection="1">
      <alignment horizontal="center"/>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85" fillId="0" borderId="0" xfId="0" applyFont="1" applyAlignment="1" applyProtection="1">
      <alignment horizontal="center" vertical="center"/>
      <protection/>
    </xf>
    <xf numFmtId="0" fontId="86" fillId="0" borderId="45" xfId="0" applyFont="1" applyBorder="1" applyAlignment="1" applyProtection="1">
      <alignment horizontal="center" vertical="center"/>
      <protection/>
    </xf>
    <xf numFmtId="0" fontId="86" fillId="0" borderId="0" xfId="0" applyFont="1" applyBorder="1" applyAlignment="1" applyProtection="1">
      <alignment horizontal="center" vertical="center"/>
      <protection/>
    </xf>
    <xf numFmtId="0" fontId="0" fillId="37" borderId="0" xfId="0" applyFill="1" applyAlignment="1" applyProtection="1">
      <alignment/>
      <protection/>
    </xf>
    <xf numFmtId="0" fontId="0" fillId="37" borderId="60" xfId="0" applyFill="1" applyBorder="1" applyAlignment="1" applyProtection="1">
      <alignment/>
      <protection/>
    </xf>
    <xf numFmtId="0" fontId="0" fillId="37" borderId="21" xfId="0" applyFont="1" applyFill="1" applyBorder="1" applyAlignment="1" applyProtection="1">
      <alignment/>
      <protection/>
    </xf>
    <xf numFmtId="0" fontId="0" fillId="37" borderId="46" xfId="0" applyFont="1" applyFill="1" applyBorder="1" applyAlignment="1" applyProtection="1">
      <alignment/>
      <protection/>
    </xf>
    <xf numFmtId="0" fontId="0" fillId="37" borderId="0" xfId="0" applyFont="1" applyFill="1" applyAlignment="1" applyProtection="1">
      <alignment/>
      <protection/>
    </xf>
    <xf numFmtId="0" fontId="0" fillId="37" borderId="22" xfId="0" applyFont="1" applyFill="1" applyBorder="1" applyAlignment="1" applyProtection="1">
      <alignment/>
      <protection/>
    </xf>
    <xf numFmtId="0" fontId="0" fillId="37" borderId="60" xfId="0" applyFont="1" applyFill="1" applyBorder="1" applyAlignment="1" applyProtection="1">
      <alignment/>
      <protection/>
    </xf>
    <xf numFmtId="0" fontId="0" fillId="37" borderId="20" xfId="0" applyFill="1" applyBorder="1" applyAlignment="1" applyProtection="1">
      <alignment/>
      <protection/>
    </xf>
    <xf numFmtId="0" fontId="85" fillId="37" borderId="20" xfId="0" applyFont="1" applyFill="1" applyBorder="1" applyAlignment="1" applyProtection="1">
      <alignment horizontal="center" vertical="center"/>
      <protection/>
    </xf>
    <xf numFmtId="0" fontId="0" fillId="37" borderId="22" xfId="0" applyFill="1" applyBorder="1" applyAlignment="1" applyProtection="1">
      <alignment/>
      <protection/>
    </xf>
    <xf numFmtId="0" fontId="0" fillId="37" borderId="23" xfId="0" applyFill="1" applyBorder="1" applyAlignment="1" applyProtection="1">
      <alignment/>
      <protection/>
    </xf>
    <xf numFmtId="0" fontId="0" fillId="37" borderId="21" xfId="0" applyFill="1" applyBorder="1" applyAlignment="1" applyProtection="1">
      <alignment/>
      <protection/>
    </xf>
    <xf numFmtId="0" fontId="0" fillId="37" borderId="0" xfId="0" applyFill="1" applyBorder="1" applyAlignment="1" applyProtection="1">
      <alignment/>
      <protection/>
    </xf>
    <xf numFmtId="0" fontId="0" fillId="37" borderId="43" xfId="0" applyFill="1" applyBorder="1" applyAlignment="1" applyProtection="1">
      <alignment/>
      <protection/>
    </xf>
    <xf numFmtId="0" fontId="0" fillId="37" borderId="0" xfId="0" applyFill="1" applyBorder="1" applyAlignment="1" applyProtection="1">
      <alignment horizontal="right" indent="2"/>
      <protection/>
    </xf>
    <xf numFmtId="0" fontId="0" fillId="37" borderId="0" xfId="0" applyFill="1" applyBorder="1" applyAlignment="1" applyProtection="1">
      <alignment horizontal="center"/>
      <protection/>
    </xf>
    <xf numFmtId="0" fontId="0" fillId="37" borderId="43" xfId="0" applyFill="1" applyBorder="1" applyAlignment="1" applyProtection="1">
      <alignment horizontal="center"/>
      <protection/>
    </xf>
    <xf numFmtId="0" fontId="0" fillId="37" borderId="44" xfId="0" applyFill="1" applyBorder="1" applyAlignment="1" applyProtection="1">
      <alignment/>
      <protection/>
    </xf>
    <xf numFmtId="0" fontId="85" fillId="37" borderId="60" xfId="0" applyFont="1" applyFill="1" applyBorder="1" applyAlignment="1" applyProtection="1">
      <alignment horizontal="center" vertical="center"/>
      <protection/>
    </xf>
    <xf numFmtId="2" fontId="0" fillId="37" borderId="26" xfId="0" applyNumberFormat="1" applyFill="1" applyBorder="1" applyAlignment="1" applyProtection="1">
      <alignment horizontal="right" indent="2"/>
      <protection/>
    </xf>
    <xf numFmtId="4" fontId="0" fillId="37" borderId="26" xfId="0" applyNumberFormat="1" applyFont="1" applyFill="1" applyBorder="1" applyAlignment="1" applyProtection="1">
      <alignment horizontal="right" indent="2"/>
      <protection/>
    </xf>
    <xf numFmtId="2" fontId="0" fillId="37" borderId="26" xfId="0" applyNumberFormat="1" applyFill="1" applyBorder="1" applyAlignment="1" applyProtection="1">
      <alignment horizontal="center"/>
      <protection/>
    </xf>
    <xf numFmtId="0" fontId="79" fillId="37" borderId="0" xfId="0" applyFont="1" applyFill="1" applyBorder="1" applyAlignment="1" applyProtection="1">
      <alignment horizontal="right"/>
      <protection/>
    </xf>
    <xf numFmtId="49" fontId="0" fillId="37" borderId="74" xfId="0" applyNumberFormat="1" applyFont="1" applyFill="1" applyBorder="1" applyAlignment="1" applyProtection="1">
      <alignment horizontal="center" vertical="top"/>
      <protection/>
    </xf>
    <xf numFmtId="49" fontId="0" fillId="37" borderId="74" xfId="0" applyNumberFormat="1" applyFont="1" applyFill="1" applyBorder="1" applyAlignment="1" applyProtection="1">
      <alignment horizontal="center" vertical="top" wrapText="1"/>
      <protection/>
    </xf>
    <xf numFmtId="49" fontId="85" fillId="37" borderId="75" xfId="0" applyNumberFormat="1" applyFont="1" applyFill="1" applyBorder="1" applyAlignment="1" applyProtection="1">
      <alignment horizontal="center" vertical="center"/>
      <protection/>
    </xf>
    <xf numFmtId="49" fontId="85" fillId="37" borderId="75" xfId="0" applyNumberFormat="1" applyFont="1" applyFill="1" applyBorder="1" applyAlignment="1" applyProtection="1">
      <alignment horizontal="center" vertical="center" wrapText="1"/>
      <protection/>
    </xf>
    <xf numFmtId="2" fontId="0" fillId="37" borderId="25" xfId="0" applyNumberFormat="1" applyFont="1" applyFill="1" applyBorder="1" applyAlignment="1" applyProtection="1">
      <alignment horizontal="center" vertical="top"/>
      <protection/>
    </xf>
    <xf numFmtId="2" fontId="0" fillId="37" borderId="25" xfId="0" applyNumberFormat="1" applyFont="1" applyFill="1" applyBorder="1" applyAlignment="1" applyProtection="1">
      <alignment vertical="top"/>
      <protection/>
    </xf>
    <xf numFmtId="0" fontId="0" fillId="0" borderId="71" xfId="0" applyBorder="1" applyAlignment="1">
      <alignment/>
    </xf>
    <xf numFmtId="0" fontId="79" fillId="0" borderId="51" xfId="0" applyFont="1" applyBorder="1" applyAlignment="1">
      <alignment horizontal="center"/>
    </xf>
    <xf numFmtId="0" fontId="0" fillId="0" borderId="55" xfId="0" applyBorder="1" applyAlignment="1">
      <alignment/>
    </xf>
    <xf numFmtId="0" fontId="0" fillId="35" borderId="62" xfId="0" applyFill="1" applyBorder="1" applyAlignment="1">
      <alignment/>
    </xf>
    <xf numFmtId="0" fontId="79" fillId="35" borderId="20" xfId="0" applyFont="1" applyFill="1" applyBorder="1" applyAlignment="1">
      <alignment horizontal="center"/>
    </xf>
    <xf numFmtId="0" fontId="0" fillId="35" borderId="36" xfId="0" applyFill="1" applyBorder="1" applyAlignment="1">
      <alignment/>
    </xf>
    <xf numFmtId="0" fontId="60" fillId="0" borderId="76" xfId="0" applyFont="1" applyBorder="1" applyAlignment="1">
      <alignment/>
    </xf>
    <xf numFmtId="0" fontId="60" fillId="0" borderId="77" xfId="0" applyFont="1" applyBorder="1" applyAlignment="1">
      <alignment/>
    </xf>
    <xf numFmtId="0" fontId="78" fillId="37" borderId="20" xfId="0" applyFont="1" applyFill="1" applyBorder="1" applyAlignment="1" applyProtection="1">
      <alignment/>
      <protection/>
    </xf>
    <xf numFmtId="0" fontId="78" fillId="37" borderId="62" xfId="0" applyFont="1" applyFill="1" applyBorder="1" applyAlignment="1" applyProtection="1">
      <alignment horizontal="center"/>
      <protection/>
    </xf>
    <xf numFmtId="0" fontId="78" fillId="37" borderId="60" xfId="0" applyFont="1" applyFill="1" applyBorder="1" applyAlignment="1" applyProtection="1">
      <alignment/>
      <protection/>
    </xf>
    <xf numFmtId="0" fontId="78" fillId="0" borderId="0" xfId="0" applyFont="1" applyAlignment="1" applyProtection="1">
      <alignment/>
      <protection/>
    </xf>
    <xf numFmtId="0" fontId="78" fillId="37" borderId="20" xfId="0" applyFont="1" applyFill="1" applyBorder="1" applyAlignment="1" applyProtection="1">
      <alignment horizontal="center"/>
      <protection/>
    </xf>
    <xf numFmtId="0" fontId="79" fillId="37" borderId="78" xfId="0" applyFont="1" applyFill="1" applyBorder="1" applyAlignment="1" applyProtection="1">
      <alignment horizontal="center" vertical="top" wrapText="1"/>
      <protection/>
    </xf>
    <xf numFmtId="0" fontId="79" fillId="37" borderId="78" xfId="0" applyFont="1" applyFill="1" applyBorder="1" applyAlignment="1" applyProtection="1">
      <alignment horizontal="center" vertical="top"/>
      <protection/>
    </xf>
    <xf numFmtId="0" fontId="79" fillId="37" borderId="79" xfId="0" applyFont="1" applyFill="1" applyBorder="1" applyAlignment="1" applyProtection="1">
      <alignment horizontal="center" vertical="top" wrapText="1"/>
      <protection/>
    </xf>
    <xf numFmtId="49" fontId="85" fillId="37" borderId="80" xfId="0" applyNumberFormat="1" applyFont="1" applyFill="1" applyBorder="1" applyAlignment="1" applyProtection="1">
      <alignment horizontal="center" vertical="center" wrapText="1"/>
      <protection/>
    </xf>
    <xf numFmtId="2" fontId="0" fillId="37" borderId="67" xfId="0" applyNumberFormat="1" applyFont="1" applyFill="1" applyBorder="1" applyAlignment="1" applyProtection="1">
      <alignment vertical="top"/>
      <protection/>
    </xf>
    <xf numFmtId="0" fontId="79" fillId="37" borderId="81" xfId="0" applyFont="1" applyFill="1" applyBorder="1" applyAlignment="1" applyProtection="1">
      <alignment horizontal="center" vertical="top" wrapText="1"/>
      <protection/>
    </xf>
    <xf numFmtId="0" fontId="79" fillId="37" borderId="82" xfId="0" applyFont="1" applyFill="1" applyBorder="1" applyAlignment="1" applyProtection="1">
      <alignment horizontal="center" vertical="top" wrapText="1"/>
      <protection/>
    </xf>
    <xf numFmtId="0" fontId="79" fillId="37" borderId="83" xfId="0" applyFont="1" applyFill="1" applyBorder="1" applyAlignment="1" applyProtection="1">
      <alignment horizontal="center" vertical="top" wrapText="1"/>
      <protection/>
    </xf>
    <xf numFmtId="49" fontId="0" fillId="37" borderId="84" xfId="0" applyNumberFormat="1" applyFont="1" applyFill="1" applyBorder="1" applyAlignment="1" applyProtection="1">
      <alignment horizontal="center" vertical="top" wrapText="1"/>
      <protection/>
    </xf>
    <xf numFmtId="49" fontId="0" fillId="37" borderId="85" xfId="0" applyNumberFormat="1" applyFont="1" applyFill="1" applyBorder="1" applyAlignment="1" applyProtection="1">
      <alignment horizontal="center" vertical="top" wrapText="1"/>
      <protection/>
    </xf>
    <xf numFmtId="49" fontId="0" fillId="37" borderId="86" xfId="0" applyNumberFormat="1" applyFont="1" applyFill="1" applyBorder="1" applyAlignment="1" applyProtection="1">
      <alignment horizontal="center" vertical="top" wrapText="1"/>
      <protection/>
    </xf>
    <xf numFmtId="49" fontId="85" fillId="37" borderId="87" xfId="0" applyNumberFormat="1" applyFont="1" applyFill="1" applyBorder="1" applyAlignment="1" applyProtection="1">
      <alignment horizontal="center" vertical="center" wrapText="1"/>
      <protection/>
    </xf>
    <xf numFmtId="49" fontId="85" fillId="37" borderId="88" xfId="0" applyNumberFormat="1" applyFont="1" applyFill="1" applyBorder="1" applyAlignment="1" applyProtection="1">
      <alignment horizontal="center" vertical="center" wrapText="1"/>
      <protection/>
    </xf>
    <xf numFmtId="49" fontId="85" fillId="37" borderId="89" xfId="0" applyNumberFormat="1" applyFont="1" applyFill="1" applyBorder="1" applyAlignment="1" applyProtection="1">
      <alignment horizontal="center" vertical="center" wrapText="1"/>
      <protection/>
    </xf>
    <xf numFmtId="0" fontId="0" fillId="37" borderId="28"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2" fontId="0" fillId="37" borderId="56" xfId="0" applyNumberFormat="1" applyFont="1" applyFill="1" applyBorder="1" applyAlignment="1" applyProtection="1">
      <alignment vertical="top"/>
      <protection/>
    </xf>
    <xf numFmtId="4" fontId="0" fillId="37" borderId="29" xfId="0" applyNumberFormat="1" applyFill="1" applyBorder="1" applyAlignment="1" applyProtection="1">
      <alignment horizontal="right" vertical="center" indent="2"/>
      <protection/>
    </xf>
    <xf numFmtId="3" fontId="0" fillId="37" borderId="12" xfId="0" applyNumberFormat="1" applyFill="1" applyBorder="1" applyAlignment="1" applyProtection="1">
      <alignment horizontal="right" vertical="center" indent="2"/>
      <protection/>
    </xf>
    <xf numFmtId="3" fontId="0" fillId="37" borderId="37" xfId="0" applyNumberFormat="1" applyFill="1" applyBorder="1" applyAlignment="1" applyProtection="1">
      <alignment horizontal="right" vertical="center" indent="2"/>
      <protection/>
    </xf>
    <xf numFmtId="0" fontId="0" fillId="37" borderId="56" xfId="0" applyFont="1" applyFill="1" applyBorder="1" applyAlignment="1" applyProtection="1">
      <alignment horizontal="center" vertical="center" wrapText="1"/>
      <protection/>
    </xf>
    <xf numFmtId="0" fontId="79" fillId="37" borderId="29" xfId="0" applyFont="1" applyFill="1" applyBorder="1" applyAlignment="1" applyProtection="1">
      <alignment horizontal="center" vertical="center" wrapText="1"/>
      <protection/>
    </xf>
    <xf numFmtId="0" fontId="79" fillId="37" borderId="37" xfId="0" applyFont="1" applyFill="1" applyBorder="1" applyAlignment="1" applyProtection="1">
      <alignment horizontal="center" vertical="center" wrapText="1"/>
      <protection/>
    </xf>
    <xf numFmtId="0" fontId="0" fillId="37" borderId="29" xfId="0" applyFill="1" applyBorder="1" applyAlignment="1" applyProtection="1">
      <alignment horizontal="center" vertical="center"/>
      <protection/>
    </xf>
    <xf numFmtId="0" fontId="0" fillId="37" borderId="37" xfId="0" applyFill="1" applyBorder="1" applyAlignment="1" applyProtection="1">
      <alignment horizontal="center" vertical="center"/>
      <protection/>
    </xf>
    <xf numFmtId="0" fontId="0" fillId="37" borderId="51" xfId="0" applyFill="1" applyBorder="1" applyAlignment="1" applyProtection="1">
      <alignment horizontal="left" indent="1"/>
      <protection/>
    </xf>
    <xf numFmtId="0" fontId="0" fillId="37" borderId="71" xfId="0" applyFont="1" applyFill="1" applyBorder="1" applyAlignment="1" applyProtection="1">
      <alignment vertical="top" wrapText="1"/>
      <protection/>
    </xf>
    <xf numFmtId="0" fontId="0" fillId="37" borderId="28" xfId="0" applyFont="1" applyFill="1" applyBorder="1" applyAlignment="1" applyProtection="1">
      <alignment vertical="top" wrapText="1"/>
      <protection/>
    </xf>
    <xf numFmtId="49" fontId="79" fillId="0" borderId="29" xfId="0" applyNumberFormat="1" applyFont="1" applyBorder="1" applyAlignment="1" applyProtection="1">
      <alignment horizontal="center" vertical="center"/>
      <protection/>
    </xf>
    <xf numFmtId="49" fontId="0" fillId="37" borderId="29" xfId="0" applyNumberFormat="1" applyFill="1" applyBorder="1" applyAlignment="1" applyProtection="1">
      <alignment horizontal="center"/>
      <protection/>
    </xf>
    <xf numFmtId="0" fontId="0" fillId="37" borderId="70" xfId="0" applyFont="1" applyFill="1" applyBorder="1" applyAlignment="1" applyProtection="1">
      <alignment vertical="top" wrapText="1"/>
      <protection/>
    </xf>
    <xf numFmtId="0" fontId="0" fillId="37" borderId="50" xfId="0" applyFill="1" applyBorder="1" applyAlignment="1" applyProtection="1">
      <alignment horizontal="left" indent="1"/>
      <protection/>
    </xf>
    <xf numFmtId="0" fontId="0" fillId="37" borderId="13" xfId="0" applyFont="1" applyFill="1" applyBorder="1" applyAlignment="1" applyProtection="1">
      <alignment vertical="top" wrapText="1"/>
      <protection/>
    </xf>
    <xf numFmtId="0" fontId="79" fillId="0" borderId="12" xfId="0" applyFont="1" applyFill="1" applyBorder="1" applyAlignment="1" applyProtection="1">
      <alignment horizontal="left" vertical="center" wrapText="1" indent="1"/>
      <protection/>
    </xf>
    <xf numFmtId="0" fontId="0" fillId="37" borderId="12" xfId="0" applyFill="1" applyBorder="1" applyAlignment="1" applyProtection="1">
      <alignment horizontal="left" indent="1"/>
      <protection/>
    </xf>
    <xf numFmtId="0" fontId="87" fillId="37" borderId="0" xfId="0" applyFont="1" applyFill="1" applyBorder="1" applyAlignment="1" applyProtection="1">
      <alignment horizontal="left" indent="1"/>
      <protection/>
    </xf>
    <xf numFmtId="0" fontId="87" fillId="37" borderId="0" xfId="0" applyFont="1" applyFill="1" applyBorder="1" applyAlignment="1" applyProtection="1">
      <alignment horizontal="left" wrapText="1" indent="1"/>
      <protection/>
    </xf>
    <xf numFmtId="0" fontId="0" fillId="37" borderId="0" xfId="0" applyFill="1" applyBorder="1" applyAlignment="1" applyProtection="1">
      <alignment wrapText="1"/>
      <protection/>
    </xf>
    <xf numFmtId="0" fontId="82" fillId="37" borderId="0" xfId="0" applyFont="1" applyFill="1" applyBorder="1" applyAlignment="1" applyProtection="1">
      <alignment wrapText="1"/>
      <protection/>
    </xf>
    <xf numFmtId="0" fontId="87" fillId="37" borderId="90" xfId="0" applyFont="1" applyFill="1" applyBorder="1" applyAlignment="1" applyProtection="1">
      <alignment horizontal="left" indent="1"/>
      <protection/>
    </xf>
    <xf numFmtId="0" fontId="87" fillId="37" borderId="90" xfId="0" applyFont="1" applyFill="1" applyBorder="1" applyAlignment="1" applyProtection="1">
      <alignment horizontal="left" wrapText="1" indent="1"/>
      <protection/>
    </xf>
    <xf numFmtId="0" fontId="0" fillId="37" borderId="90" xfId="0" applyFill="1" applyBorder="1" applyAlignment="1" applyProtection="1">
      <alignment wrapText="1"/>
      <protection/>
    </xf>
    <xf numFmtId="0" fontId="82" fillId="37" borderId="90" xfId="0" applyFont="1" applyFill="1" applyBorder="1" applyAlignment="1" applyProtection="1">
      <alignment wrapText="1"/>
      <protection/>
    </xf>
    <xf numFmtId="0" fontId="0" fillId="37" borderId="91" xfId="0" applyFill="1" applyBorder="1" applyAlignment="1" applyProtection="1">
      <alignment wrapText="1"/>
      <protection/>
    </xf>
    <xf numFmtId="0" fontId="79" fillId="37" borderId="0" xfId="0" applyFont="1" applyFill="1" applyBorder="1" applyAlignment="1" applyProtection="1">
      <alignment horizontal="left" indent="1"/>
      <protection/>
    </xf>
    <xf numFmtId="0" fontId="79" fillId="37" borderId="0" xfId="0" applyFont="1" applyFill="1" applyBorder="1" applyAlignment="1" applyProtection="1">
      <alignment horizontal="left" wrapText="1" indent="1"/>
      <protection/>
    </xf>
    <xf numFmtId="1" fontId="80" fillId="37" borderId="92" xfId="0" applyNumberFormat="1" applyFont="1" applyFill="1" applyBorder="1" applyAlignment="1" applyProtection="1">
      <alignment horizontal="center" vertical="center"/>
      <protection/>
    </xf>
    <xf numFmtId="0" fontId="82" fillId="37" borderId="0" xfId="0" applyFont="1" applyFill="1" applyAlignment="1" applyProtection="1">
      <alignment vertical="center" wrapText="1"/>
      <protection/>
    </xf>
    <xf numFmtId="0" fontId="82" fillId="37" borderId="22" xfId="0" applyFont="1" applyFill="1" applyBorder="1" applyAlignment="1" applyProtection="1">
      <alignment vertical="center" wrapText="1"/>
      <protection/>
    </xf>
    <xf numFmtId="0" fontId="82" fillId="0" borderId="0" xfId="0" applyFont="1" applyBorder="1" applyAlignment="1" applyProtection="1">
      <alignment vertical="center" wrapText="1"/>
      <protection/>
    </xf>
    <xf numFmtId="0" fontId="82" fillId="0" borderId="60" xfId="0" applyFont="1" applyBorder="1" applyAlignment="1" applyProtection="1">
      <alignment vertical="center" wrapText="1"/>
      <protection/>
    </xf>
    <xf numFmtId="0" fontId="0" fillId="37" borderId="93" xfId="0" applyFill="1" applyBorder="1" applyAlignment="1" applyProtection="1">
      <alignment/>
      <protection/>
    </xf>
    <xf numFmtId="0" fontId="0" fillId="37" borderId="94" xfId="0" applyFill="1" applyBorder="1" applyAlignment="1" applyProtection="1">
      <alignment/>
      <protection/>
    </xf>
    <xf numFmtId="0" fontId="82" fillId="37" borderId="20" xfId="0" applyFont="1" applyFill="1" applyBorder="1" applyAlignment="1" applyProtection="1">
      <alignment vertical="center" wrapText="1"/>
      <protection/>
    </xf>
    <xf numFmtId="0" fontId="82" fillId="37" borderId="23" xfId="0" applyFont="1" applyFill="1" applyBorder="1" applyAlignment="1" applyProtection="1">
      <alignment vertical="center" wrapText="1"/>
      <protection/>
    </xf>
    <xf numFmtId="0" fontId="80" fillId="37" borderId="43" xfId="0" applyFont="1" applyFill="1" applyBorder="1" applyAlignment="1" applyProtection="1">
      <alignment horizontal="left" vertical="center" wrapText="1" indent="1"/>
      <protection/>
    </xf>
    <xf numFmtId="0" fontId="80" fillId="37" borderId="43" xfId="0" applyNumberFormat="1" applyFont="1" applyFill="1" applyBorder="1" applyAlignment="1" applyProtection="1">
      <alignment horizontal="right" vertical="center" indent="3"/>
      <protection/>
    </xf>
    <xf numFmtId="0" fontId="84" fillId="37" borderId="43" xfId="0" applyNumberFormat="1" applyFont="1" applyFill="1" applyBorder="1" applyAlignment="1">
      <alignment horizontal="right" vertical="center" indent="3"/>
    </xf>
    <xf numFmtId="0" fontId="84" fillId="37" borderId="43" xfId="0" applyFont="1" applyFill="1" applyBorder="1" applyAlignment="1">
      <alignment horizontal="right" vertical="center" indent="3"/>
    </xf>
    <xf numFmtId="4" fontId="80" fillId="37" borderId="43" xfId="0" applyNumberFormat="1" applyFont="1" applyFill="1" applyBorder="1" applyAlignment="1">
      <alignment horizontal="center" vertical="center" wrapText="1"/>
    </xf>
    <xf numFmtId="1" fontId="80" fillId="37" borderId="43" xfId="0" applyNumberFormat="1" applyFont="1" applyFill="1" applyBorder="1" applyAlignment="1" applyProtection="1">
      <alignment horizontal="center" vertical="center"/>
      <protection/>
    </xf>
    <xf numFmtId="2" fontId="80" fillId="37" borderId="43" xfId="0" applyNumberFormat="1" applyFont="1" applyFill="1" applyBorder="1" applyAlignment="1">
      <alignment horizontal="right" vertical="center" wrapText="1"/>
    </xf>
    <xf numFmtId="0" fontId="80" fillId="37" borderId="43" xfId="0" applyFont="1" applyFill="1" applyBorder="1" applyAlignment="1">
      <alignment horizontal="left" vertical="center" wrapText="1"/>
    </xf>
    <xf numFmtId="0" fontId="60" fillId="37" borderId="43" xfId="0" applyFont="1" applyFill="1" applyBorder="1" applyAlignment="1">
      <alignment horizontal="left" vertical="center" wrapText="1"/>
    </xf>
    <xf numFmtId="4" fontId="80" fillId="37" borderId="43" xfId="0" applyNumberFormat="1" applyFont="1" applyFill="1" applyBorder="1" applyAlignment="1" applyProtection="1">
      <alignment horizontal="center" vertical="center" wrapText="1"/>
      <protection/>
    </xf>
    <xf numFmtId="0" fontId="60" fillId="37" borderId="43" xfId="0" applyFont="1" applyFill="1" applyBorder="1" applyAlignment="1">
      <alignment horizontal="center" vertical="center" wrapText="1"/>
    </xf>
    <xf numFmtId="0" fontId="82" fillId="37" borderId="43" xfId="0" applyFont="1" applyFill="1" applyBorder="1" applyAlignment="1" applyProtection="1">
      <alignment vertical="center" wrapText="1"/>
      <protection/>
    </xf>
    <xf numFmtId="0" fontId="82" fillId="37" borderId="44" xfId="0" applyFont="1" applyFill="1" applyBorder="1" applyAlignment="1" applyProtection="1">
      <alignment vertical="center" wrapText="1"/>
      <protection/>
    </xf>
    <xf numFmtId="0" fontId="0" fillId="35" borderId="93" xfId="0" applyFill="1" applyBorder="1" applyAlignment="1" applyProtection="1">
      <alignment/>
      <protection/>
    </xf>
    <xf numFmtId="0" fontId="0" fillId="34" borderId="94"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82" fillId="0" borderId="0" xfId="0" applyFont="1" applyBorder="1" applyAlignment="1" applyProtection="1">
      <alignment horizontal="right" vertical="center" wrapText="1" indent="1"/>
      <protection/>
    </xf>
    <xf numFmtId="0" fontId="82" fillId="0" borderId="0" xfId="0" applyFont="1" applyBorder="1" applyAlignment="1" applyProtection="1">
      <alignment/>
      <protection/>
    </xf>
    <xf numFmtId="2" fontId="81" fillId="35" borderId="33" xfId="0" applyNumberFormat="1" applyFont="1" applyFill="1" applyBorder="1" applyAlignment="1" applyProtection="1">
      <alignment horizontal="center" vertical="center" wrapText="1"/>
      <protection/>
    </xf>
    <xf numFmtId="1" fontId="81" fillId="35" borderId="35" xfId="0" applyNumberFormat="1" applyFont="1" applyFill="1" applyBorder="1" applyAlignment="1" applyProtection="1">
      <alignment horizontal="center" vertical="center" wrapText="1"/>
      <protection/>
    </xf>
    <xf numFmtId="0" fontId="81" fillId="37" borderId="51" xfId="0" applyFont="1" applyFill="1" applyBorder="1" applyAlignment="1" applyProtection="1">
      <alignment horizontal="left" vertical="center" wrapText="1" indent="1"/>
      <protection/>
    </xf>
    <xf numFmtId="4" fontId="81" fillId="35" borderId="28" xfId="0" applyNumberFormat="1" applyFont="1" applyFill="1" applyBorder="1" applyAlignment="1" applyProtection="1">
      <alignment horizontal="right" vertical="center" wrapText="1" indent="1"/>
      <protection/>
    </xf>
    <xf numFmtId="4" fontId="81" fillId="35" borderId="56" xfId="0" applyNumberFormat="1" applyFont="1" applyFill="1" applyBorder="1" applyAlignment="1" applyProtection="1">
      <alignment horizontal="right" vertical="center" wrapText="1" indent="1"/>
      <protection/>
    </xf>
    <xf numFmtId="4" fontId="81" fillId="35" borderId="47" xfId="0" applyNumberFormat="1" applyFont="1" applyFill="1" applyBorder="1" applyAlignment="1" applyProtection="1">
      <alignment horizontal="right" vertical="center" wrapText="1" indent="1"/>
      <protection/>
    </xf>
    <xf numFmtId="4" fontId="81" fillId="35" borderId="29" xfId="0" applyNumberFormat="1" applyFont="1" applyFill="1" applyBorder="1" applyAlignment="1" applyProtection="1">
      <alignment horizontal="right" vertical="center" wrapText="1" indent="1"/>
      <protection/>
    </xf>
    <xf numFmtId="4" fontId="81" fillId="35" borderId="37" xfId="0" applyNumberFormat="1" applyFont="1" applyFill="1" applyBorder="1" applyAlignment="1" applyProtection="1">
      <alignment horizontal="right" vertical="center" wrapText="1" indent="1"/>
      <protection/>
    </xf>
    <xf numFmtId="165" fontId="81" fillId="37" borderId="37" xfId="0" applyNumberFormat="1" applyFont="1" applyFill="1" applyBorder="1" applyAlignment="1">
      <alignment horizontal="center" vertical="center" wrapText="1"/>
    </xf>
    <xf numFmtId="0" fontId="82" fillId="0" borderId="0" xfId="0" applyFont="1" applyBorder="1" applyAlignment="1" applyProtection="1">
      <alignment horizontal="right" indent="1"/>
      <protection/>
    </xf>
    <xf numFmtId="4" fontId="81" fillId="35" borderId="29" xfId="0" applyNumberFormat="1" applyFont="1" applyFill="1" applyBorder="1" applyAlignment="1" applyProtection="1">
      <alignment horizontal="right" vertical="center" indent="1"/>
      <protection/>
    </xf>
    <xf numFmtId="0" fontId="81" fillId="37" borderId="55" xfId="0" applyFont="1" applyFill="1" applyBorder="1" applyAlignment="1" applyProtection="1">
      <alignment horizontal="left" vertical="center" wrapText="1" indent="1"/>
      <protection/>
    </xf>
    <xf numFmtId="4" fontId="81" fillId="35" borderId="11" xfId="0" applyNumberFormat="1" applyFont="1" applyFill="1" applyBorder="1" applyAlignment="1" applyProtection="1">
      <alignment horizontal="right" vertical="center" wrapText="1" indent="1"/>
      <protection/>
    </xf>
    <xf numFmtId="4" fontId="81" fillId="35" borderId="38" xfId="0" applyNumberFormat="1" applyFont="1" applyFill="1" applyBorder="1" applyAlignment="1">
      <alignment horizontal="right" vertical="center" wrapText="1" indent="1"/>
    </xf>
    <xf numFmtId="4" fontId="81" fillId="35" borderId="11" xfId="0" applyNumberFormat="1" applyFont="1" applyFill="1" applyBorder="1" applyAlignment="1" applyProtection="1">
      <alignment horizontal="right" vertical="center" indent="1"/>
      <protection/>
    </xf>
    <xf numFmtId="0" fontId="81" fillId="37" borderId="0" xfId="0" applyFont="1" applyFill="1" applyBorder="1" applyAlignment="1" applyProtection="1">
      <alignment horizontal="center" wrapText="1"/>
      <protection/>
    </xf>
    <xf numFmtId="0" fontId="82" fillId="37" borderId="60" xfId="0" applyFont="1" applyFill="1" applyBorder="1" applyAlignment="1" applyProtection="1">
      <alignment horizontal="center"/>
      <protection/>
    </xf>
    <xf numFmtId="2" fontId="81" fillId="37" borderId="18" xfId="0" applyNumberFormat="1" applyFont="1" applyFill="1" applyBorder="1" applyAlignment="1" applyProtection="1">
      <alignment horizontal="center"/>
      <protection/>
    </xf>
    <xf numFmtId="0" fontId="81" fillId="37" borderId="19" xfId="0" applyFont="1" applyFill="1" applyBorder="1" applyAlignment="1" applyProtection="1">
      <alignment horizontal="center"/>
      <protection/>
    </xf>
    <xf numFmtId="0" fontId="82" fillId="0" borderId="22" xfId="0" applyFont="1" applyBorder="1" applyAlignment="1">
      <alignment wrapText="1"/>
    </xf>
    <xf numFmtId="0" fontId="82" fillId="0" borderId="60" xfId="0" applyFont="1" applyBorder="1" applyAlignment="1">
      <alignment wrapText="1"/>
    </xf>
    <xf numFmtId="0" fontId="82" fillId="0" borderId="22" xfId="0" applyFont="1" applyBorder="1" applyAlignment="1" applyProtection="1">
      <alignment/>
      <protection/>
    </xf>
    <xf numFmtId="0" fontId="82" fillId="0" borderId="60" xfId="0" applyFont="1" applyBorder="1" applyAlignment="1" applyProtection="1">
      <alignment/>
      <protection/>
    </xf>
    <xf numFmtId="0" fontId="81" fillId="37" borderId="22" xfId="0" applyFont="1" applyFill="1" applyBorder="1" applyAlignment="1" applyProtection="1">
      <alignment horizontal="center" vertical="top" wrapText="1"/>
      <protection/>
    </xf>
    <xf numFmtId="0" fontId="81" fillId="37" borderId="0" xfId="0" applyFont="1" applyFill="1" applyBorder="1" applyAlignment="1" applyProtection="1">
      <alignment horizontal="center" vertical="top" wrapText="1"/>
      <protection/>
    </xf>
    <xf numFmtId="0" fontId="81" fillId="37" borderId="60" xfId="0" applyFont="1" applyFill="1" applyBorder="1" applyAlignment="1" applyProtection="1">
      <alignment horizontal="center" vertical="top" wrapText="1"/>
      <protection/>
    </xf>
    <xf numFmtId="0" fontId="81" fillId="37" borderId="57" xfId="0" applyFont="1" applyFill="1" applyBorder="1" applyAlignment="1" applyProtection="1">
      <alignment horizontal="center" vertical="top"/>
      <protection/>
    </xf>
    <xf numFmtId="0" fontId="81" fillId="37" borderId="0" xfId="0" applyFont="1" applyFill="1" applyBorder="1" applyAlignment="1" applyProtection="1">
      <alignment horizontal="center" vertical="top"/>
      <protection/>
    </xf>
    <xf numFmtId="0" fontId="81" fillId="37" borderId="60" xfId="0" applyFont="1" applyFill="1" applyBorder="1" applyAlignment="1" applyProtection="1">
      <alignment horizontal="center" vertical="top"/>
      <protection/>
    </xf>
    <xf numFmtId="0" fontId="81" fillId="37" borderId="18" xfId="0" applyFont="1" applyFill="1" applyBorder="1" applyAlignment="1" applyProtection="1">
      <alignment horizontal="center" vertical="top"/>
      <protection/>
    </xf>
    <xf numFmtId="0" fontId="81" fillId="37" borderId="22" xfId="0" applyFont="1" applyFill="1" applyBorder="1" applyAlignment="1" applyProtection="1">
      <alignment horizontal="center" vertical="top"/>
      <protection/>
    </xf>
    <xf numFmtId="2" fontId="81" fillId="37" borderId="70" xfId="0" applyNumberFormat="1" applyFont="1" applyFill="1" applyBorder="1" applyAlignment="1" applyProtection="1">
      <alignment horizontal="center" vertical="center" wrapText="1"/>
      <protection/>
    </xf>
    <xf numFmtId="4" fontId="81" fillId="37" borderId="70" xfId="0" applyNumberFormat="1" applyFont="1" applyFill="1" applyBorder="1" applyAlignment="1" applyProtection="1">
      <alignment horizontal="right" vertical="center" wrapText="1" indent="1"/>
      <protection/>
    </xf>
    <xf numFmtId="2" fontId="81" fillId="37" borderId="71" xfId="0" applyNumberFormat="1" applyFont="1" applyFill="1" applyBorder="1" applyAlignment="1" applyProtection="1">
      <alignment horizontal="left" vertical="center" wrapText="1"/>
      <protection/>
    </xf>
    <xf numFmtId="4" fontId="81" fillId="37" borderId="28" xfId="0" applyNumberFormat="1" applyFont="1" applyFill="1" applyBorder="1" applyAlignment="1" applyProtection="1">
      <alignment horizontal="right" vertical="center" wrapText="1" indent="1"/>
      <protection/>
    </xf>
    <xf numFmtId="4" fontId="81" fillId="37" borderId="71" xfId="0" applyNumberFormat="1" applyFont="1" applyFill="1" applyBorder="1" applyAlignment="1" applyProtection="1">
      <alignment horizontal="right" vertical="center" wrapText="1" indent="1"/>
      <protection/>
    </xf>
    <xf numFmtId="2" fontId="81" fillId="37" borderId="95" xfId="0" applyNumberFormat="1" applyFont="1" applyFill="1" applyBorder="1" applyAlignment="1" applyProtection="1">
      <alignment horizontal="center" vertical="center" wrapText="1"/>
      <protection/>
    </xf>
    <xf numFmtId="4" fontId="81" fillId="37" borderId="50" xfId="0" applyNumberFormat="1" applyFont="1" applyFill="1" applyBorder="1" applyAlignment="1" applyProtection="1">
      <alignment horizontal="right" vertical="center" wrapText="1" indent="1"/>
      <protection/>
    </xf>
    <xf numFmtId="2" fontId="81" fillId="37" borderId="51" xfId="0" applyNumberFormat="1" applyFont="1" applyFill="1" applyBorder="1" applyAlignment="1" applyProtection="1">
      <alignment horizontal="left" vertical="center" wrapText="1"/>
      <protection/>
    </xf>
    <xf numFmtId="4" fontId="81" fillId="37" borderId="29" xfId="0" applyNumberFormat="1" applyFont="1" applyFill="1" applyBorder="1" applyAlignment="1" applyProtection="1">
      <alignment horizontal="right" vertical="center" wrapText="1" indent="1"/>
      <protection/>
    </xf>
    <xf numFmtId="4" fontId="81" fillId="37" borderId="51" xfId="0" applyNumberFormat="1" applyFont="1" applyFill="1" applyBorder="1" applyAlignment="1" applyProtection="1">
      <alignment horizontal="right" vertical="center" wrapText="1" indent="1"/>
      <protection/>
    </xf>
    <xf numFmtId="2" fontId="81" fillId="37" borderId="43" xfId="0" applyNumberFormat="1" applyFont="1" applyFill="1" applyBorder="1" applyAlignment="1" applyProtection="1">
      <alignment horizontal="center" vertical="center" wrapText="1"/>
      <protection/>
    </xf>
    <xf numFmtId="4" fontId="81" fillId="37" borderId="54" xfId="0" applyNumberFormat="1" applyFont="1" applyFill="1" applyBorder="1" applyAlignment="1" applyProtection="1">
      <alignment horizontal="right" vertical="center" wrapText="1" indent="1"/>
      <protection/>
    </xf>
    <xf numFmtId="2" fontId="81" fillId="37" borderId="55" xfId="0" applyNumberFormat="1" applyFont="1" applyFill="1" applyBorder="1" applyAlignment="1" applyProtection="1">
      <alignment horizontal="left" vertical="center" wrapText="1"/>
      <protection/>
    </xf>
    <xf numFmtId="4" fontId="81" fillId="37" borderId="11" xfId="0" applyNumberFormat="1" applyFont="1" applyFill="1" applyBorder="1" applyAlignment="1" applyProtection="1">
      <alignment horizontal="right" vertical="center" wrapText="1" indent="1"/>
      <protection/>
    </xf>
    <xf numFmtId="4" fontId="81" fillId="37" borderId="55" xfId="0" applyNumberFormat="1" applyFont="1" applyFill="1" applyBorder="1" applyAlignment="1" applyProtection="1">
      <alignment horizontal="right" vertical="center" wrapText="1" indent="1"/>
      <protection/>
    </xf>
    <xf numFmtId="2" fontId="81" fillId="37" borderId="92" xfId="0" applyNumberFormat="1" applyFont="1" applyFill="1" applyBorder="1" applyAlignment="1" applyProtection="1">
      <alignment horizontal="center" vertical="center" wrapText="1"/>
      <protection/>
    </xf>
    <xf numFmtId="2" fontId="81" fillId="37" borderId="92" xfId="0" applyNumberFormat="1" applyFont="1" applyFill="1" applyBorder="1" applyAlignment="1" applyProtection="1">
      <alignment horizontal="right" vertical="center" wrapText="1" indent="1"/>
      <protection/>
    </xf>
    <xf numFmtId="2" fontId="81" fillId="37" borderId="61" xfId="0" applyNumberFormat="1" applyFont="1" applyFill="1" applyBorder="1" applyAlignment="1" applyProtection="1">
      <alignment horizontal="left" vertical="center" wrapText="1"/>
      <protection/>
    </xf>
    <xf numFmtId="0" fontId="81" fillId="37" borderId="52" xfId="0" applyFont="1" applyFill="1" applyBorder="1" applyAlignment="1" applyProtection="1">
      <alignment horizontal="left" indent="1"/>
      <protection/>
    </xf>
    <xf numFmtId="0" fontId="81" fillId="37" borderId="50" xfId="0" applyFont="1" applyFill="1" applyBorder="1" applyAlignment="1" applyProtection="1">
      <alignment horizontal="left" wrapText="1" indent="1"/>
      <protection/>
    </xf>
    <xf numFmtId="0" fontId="82" fillId="37" borderId="96" xfId="0" applyFont="1" applyFill="1" applyBorder="1" applyAlignment="1" applyProtection="1">
      <alignment wrapText="1"/>
      <protection/>
    </xf>
    <xf numFmtId="0" fontId="82" fillId="37" borderId="97" xfId="0" applyFont="1" applyFill="1" applyBorder="1" applyAlignment="1" applyProtection="1">
      <alignment wrapText="1"/>
      <protection/>
    </xf>
    <xf numFmtId="0" fontId="82" fillId="37" borderId="0" xfId="0" applyFont="1" applyFill="1" applyBorder="1" applyAlignment="1" applyProtection="1">
      <alignment/>
      <protection/>
    </xf>
    <xf numFmtId="0" fontId="82" fillId="37" borderId="0" xfId="0" applyFont="1" applyFill="1" applyBorder="1" applyAlignment="1" applyProtection="1">
      <alignment vertical="center" wrapText="1"/>
      <protection/>
    </xf>
    <xf numFmtId="0" fontId="82" fillId="37" borderId="60" xfId="0" applyFont="1" applyFill="1" applyBorder="1" applyAlignment="1" applyProtection="1">
      <alignment vertical="center" wrapText="1"/>
      <protection/>
    </xf>
    <xf numFmtId="4" fontId="81" fillId="37" borderId="30" xfId="0" applyNumberFormat="1" applyFont="1" applyFill="1" applyBorder="1" applyAlignment="1" applyProtection="1">
      <alignment horizontal="right" vertical="center" wrapText="1" indent="1"/>
      <protection/>
    </xf>
    <xf numFmtId="4" fontId="81" fillId="37" borderId="61" xfId="0" applyNumberFormat="1" applyFont="1" applyFill="1" applyBorder="1" applyAlignment="1" applyProtection="1">
      <alignment horizontal="right" vertical="center" wrapText="1" indent="1"/>
      <protection/>
    </xf>
    <xf numFmtId="4" fontId="81" fillId="37" borderId="24" xfId="0" applyNumberFormat="1" applyFont="1" applyFill="1" applyBorder="1" applyAlignment="1" applyProtection="1">
      <alignment horizontal="right" vertical="center" wrapText="1" indent="1"/>
      <protection/>
    </xf>
    <xf numFmtId="4" fontId="80" fillId="35" borderId="98" xfId="0" applyNumberFormat="1" applyFont="1" applyFill="1" applyBorder="1" applyAlignment="1">
      <alignment horizontal="right" vertical="center" wrapText="1" indent="1"/>
    </xf>
    <xf numFmtId="4" fontId="80" fillId="35" borderId="61" xfId="0" applyNumberFormat="1" applyFont="1" applyFill="1" applyBorder="1" applyAlignment="1">
      <alignment horizontal="left" vertical="center" wrapText="1" indent="1"/>
    </xf>
    <xf numFmtId="2" fontId="80" fillId="35" borderId="99" xfId="0" applyNumberFormat="1" applyFont="1" applyFill="1" applyBorder="1" applyAlignment="1">
      <alignment horizontal="right" vertical="center" wrapText="1"/>
    </xf>
    <xf numFmtId="165" fontId="81" fillId="39" borderId="37" xfId="0" applyNumberFormat="1" applyFont="1" applyFill="1" applyBorder="1" applyAlignment="1" applyProtection="1">
      <alignment horizontal="center" vertical="center" wrapText="1"/>
      <protection locked="0"/>
    </xf>
    <xf numFmtId="4" fontId="79" fillId="39" borderId="12" xfId="0" applyNumberFormat="1" applyFont="1" applyFill="1" applyBorder="1" applyAlignment="1" applyProtection="1">
      <alignment horizontal="right" indent="3"/>
      <protection locked="0"/>
    </xf>
    <xf numFmtId="0" fontId="79" fillId="39" borderId="37" xfId="0" applyFont="1" applyFill="1" applyBorder="1" applyAlignment="1" applyProtection="1">
      <alignment horizontal="center"/>
      <protection locked="0"/>
    </xf>
    <xf numFmtId="4" fontId="60" fillId="37" borderId="25" xfId="0" applyNumberFormat="1" applyFont="1" applyFill="1" applyBorder="1" applyAlignment="1">
      <alignment horizontal="right" vertical="center" indent="2"/>
    </xf>
    <xf numFmtId="4" fontId="60" fillId="37" borderId="26" xfId="0" applyNumberFormat="1" applyFont="1" applyFill="1" applyBorder="1" applyAlignment="1">
      <alignment horizontal="right" indent="2"/>
    </xf>
    <xf numFmtId="4" fontId="60" fillId="37" borderId="27" xfId="0" applyNumberFormat="1" applyFont="1" applyFill="1" applyBorder="1" applyAlignment="1">
      <alignment horizontal="right" indent="2"/>
    </xf>
    <xf numFmtId="4" fontId="60" fillId="37" borderId="25" xfId="0" applyNumberFormat="1" applyFont="1" applyFill="1" applyBorder="1" applyAlignment="1">
      <alignment horizontal="right" indent="1"/>
    </xf>
    <xf numFmtId="4" fontId="60" fillId="37" borderId="28" xfId="0" applyNumberFormat="1" applyFont="1" applyFill="1" applyBorder="1" applyAlignment="1">
      <alignment horizontal="right" vertical="center" indent="2"/>
    </xf>
    <xf numFmtId="4" fontId="60" fillId="37" borderId="26" xfId="0" applyNumberFormat="1" applyFont="1" applyFill="1" applyBorder="1" applyAlignment="1">
      <alignment horizontal="right" indent="1"/>
    </xf>
    <xf numFmtId="4" fontId="60" fillId="37" borderId="29" xfId="0" applyNumberFormat="1" applyFont="1" applyFill="1" applyBorder="1" applyAlignment="1">
      <alignment horizontal="right" indent="2"/>
    </xf>
    <xf numFmtId="4" fontId="60" fillId="37" borderId="27" xfId="0" applyNumberFormat="1" applyFont="1" applyFill="1" applyBorder="1" applyAlignment="1">
      <alignment horizontal="right" indent="1"/>
    </xf>
    <xf numFmtId="4" fontId="60" fillId="37" borderId="11" xfId="0" applyNumberFormat="1" applyFont="1" applyFill="1" applyBorder="1" applyAlignment="1">
      <alignment horizontal="right" indent="2"/>
    </xf>
    <xf numFmtId="4" fontId="60" fillId="37" borderId="26" xfId="0" applyNumberFormat="1" applyFont="1" applyFill="1" applyBorder="1" applyAlignment="1">
      <alignment horizontal="right" vertical="center" indent="2"/>
    </xf>
    <xf numFmtId="4" fontId="60" fillId="37" borderId="27" xfId="0" applyNumberFormat="1" applyFont="1" applyFill="1" applyBorder="1" applyAlignment="1">
      <alignment horizontal="right" vertical="center" indent="2"/>
    </xf>
    <xf numFmtId="4" fontId="60" fillId="37" borderId="29" xfId="0" applyNumberFormat="1" applyFont="1" applyFill="1" applyBorder="1" applyAlignment="1">
      <alignment horizontal="right" vertical="center" indent="2"/>
    </xf>
    <xf numFmtId="4" fontId="60" fillId="37" borderId="11" xfId="0" applyNumberFormat="1" applyFont="1" applyFill="1" applyBorder="1" applyAlignment="1">
      <alignment horizontal="right" vertical="center" indent="2"/>
    </xf>
    <xf numFmtId="4" fontId="60" fillId="37" borderId="24" xfId="0" applyNumberFormat="1" applyFont="1" applyFill="1" applyBorder="1" applyAlignment="1">
      <alignment horizontal="right" indent="1"/>
    </xf>
    <xf numFmtId="1" fontId="60" fillId="37" borderId="28" xfId="0" applyNumberFormat="1" applyFont="1" applyFill="1" applyBorder="1" applyAlignment="1">
      <alignment horizontal="center" vertical="center"/>
    </xf>
    <xf numFmtId="1" fontId="60" fillId="37" borderId="29" xfId="0" applyNumberFormat="1" applyFont="1" applyFill="1" applyBorder="1" applyAlignment="1">
      <alignment horizontal="center" vertical="center"/>
    </xf>
    <xf numFmtId="1" fontId="60" fillId="37" borderId="40" xfId="0" applyNumberFormat="1" applyFont="1" applyFill="1" applyBorder="1" applyAlignment="1">
      <alignment horizontal="center" vertical="center"/>
    </xf>
    <xf numFmtId="0" fontId="0" fillId="37" borderId="12" xfId="0" applyFont="1" applyFill="1" applyBorder="1" applyAlignment="1">
      <alignment horizontal="center"/>
    </xf>
    <xf numFmtId="2" fontId="0" fillId="37" borderId="12" xfId="0" applyNumberFormat="1" applyFont="1" applyFill="1" applyBorder="1" applyAlignment="1">
      <alignment horizontal="right" indent="2"/>
    </xf>
    <xf numFmtId="2" fontId="0" fillId="37" borderId="12" xfId="0" applyNumberFormat="1" applyFont="1" applyFill="1" applyBorder="1" applyAlignment="1">
      <alignment horizontal="right" indent="1"/>
    </xf>
    <xf numFmtId="0" fontId="0" fillId="37" borderId="37" xfId="0" applyFont="1" applyFill="1" applyBorder="1" applyAlignment="1">
      <alignment horizontal="left" indent="1"/>
    </xf>
    <xf numFmtId="2" fontId="0" fillId="37" borderId="100" xfId="0" applyNumberFormat="1" applyFont="1" applyFill="1" applyBorder="1" applyAlignment="1">
      <alignment horizontal="right" indent="2"/>
    </xf>
    <xf numFmtId="0" fontId="0" fillId="37" borderId="101" xfId="0" applyFont="1" applyFill="1" applyBorder="1" applyAlignment="1">
      <alignment horizontal="left" indent="1"/>
    </xf>
    <xf numFmtId="2" fontId="0" fillId="37" borderId="29" xfId="0" applyNumberFormat="1" applyFont="1" applyFill="1" applyBorder="1" applyAlignment="1">
      <alignment horizontal="right" indent="1"/>
    </xf>
    <xf numFmtId="2" fontId="0" fillId="37" borderId="37" xfId="0" applyNumberFormat="1" applyFont="1" applyFill="1" applyBorder="1" applyAlignment="1">
      <alignment horizontal="right" indent="1"/>
    </xf>
    <xf numFmtId="0" fontId="0" fillId="0" borderId="0" xfId="0" applyBorder="1" applyAlignment="1" applyProtection="1">
      <alignment horizontal="center"/>
      <protection/>
    </xf>
    <xf numFmtId="4" fontId="79" fillId="37" borderId="29" xfId="0" applyNumberFormat="1" applyFont="1" applyFill="1" applyBorder="1" applyAlignment="1" applyProtection="1">
      <alignment horizontal="right" vertical="center" indent="2"/>
      <protection/>
    </xf>
    <xf numFmtId="4" fontId="79" fillId="37" borderId="12" xfId="0" applyNumberFormat="1" applyFont="1" applyFill="1" applyBorder="1" applyAlignment="1" applyProtection="1">
      <alignment horizontal="right" vertical="center" indent="2"/>
      <protection/>
    </xf>
    <xf numFmtId="4" fontId="79" fillId="37" borderId="37" xfId="0" applyNumberFormat="1" applyFont="1" applyFill="1" applyBorder="1" applyAlignment="1" applyProtection="1">
      <alignment horizontal="right" vertical="center" indent="2"/>
      <protection/>
    </xf>
    <xf numFmtId="3" fontId="79" fillId="37" borderId="26" xfId="0" applyNumberFormat="1" applyFont="1" applyFill="1" applyBorder="1" applyAlignment="1" applyProtection="1">
      <alignment horizontal="center" vertical="center"/>
      <protection/>
    </xf>
    <xf numFmtId="2" fontId="79" fillId="39" borderId="52" xfId="0" applyNumberFormat="1" applyFont="1" applyFill="1" applyBorder="1" applyAlignment="1" applyProtection="1">
      <alignment horizontal="center" vertical="center"/>
      <protection locked="0"/>
    </xf>
    <xf numFmtId="2" fontId="79" fillId="37" borderId="26" xfId="0" applyNumberFormat="1" applyFont="1" applyFill="1" applyBorder="1" applyAlignment="1" applyProtection="1">
      <alignment horizontal="center" vertical="center"/>
      <protection/>
    </xf>
    <xf numFmtId="0" fontId="0" fillId="37" borderId="45" xfId="0" applyFont="1" applyFill="1" applyBorder="1" applyAlignment="1" applyProtection="1">
      <alignment horizontal="left"/>
      <protection/>
    </xf>
    <xf numFmtId="0" fontId="0" fillId="37" borderId="43" xfId="0" applyFont="1" applyFill="1" applyBorder="1" applyAlignment="1" applyProtection="1">
      <alignment/>
      <protection/>
    </xf>
    <xf numFmtId="0" fontId="0" fillId="37" borderId="43" xfId="0" applyFont="1" applyFill="1" applyBorder="1" applyAlignment="1" applyProtection="1">
      <alignment wrapText="1"/>
      <protection/>
    </xf>
    <xf numFmtId="0" fontId="0" fillId="37" borderId="43" xfId="0" applyFont="1" applyFill="1" applyBorder="1" applyAlignment="1" applyProtection="1">
      <alignment horizontal="center"/>
      <protection/>
    </xf>
    <xf numFmtId="0" fontId="0" fillId="37" borderId="99" xfId="0" applyFill="1" applyBorder="1" applyAlignment="1" applyProtection="1">
      <alignment/>
      <protection/>
    </xf>
    <xf numFmtId="0" fontId="0" fillId="37" borderId="92" xfId="0" applyFill="1" applyBorder="1" applyAlignment="1" applyProtection="1">
      <alignment/>
      <protection/>
    </xf>
    <xf numFmtId="0" fontId="0" fillId="37" borderId="92" xfId="0" applyFill="1" applyBorder="1" applyAlignment="1" applyProtection="1">
      <alignment horizontal="center"/>
      <protection/>
    </xf>
    <xf numFmtId="0" fontId="0" fillId="37" borderId="45" xfId="0" applyFill="1" applyBorder="1" applyAlignment="1" applyProtection="1">
      <alignment horizontal="center"/>
      <protection/>
    </xf>
    <xf numFmtId="0" fontId="0" fillId="37" borderId="61" xfId="0" applyFill="1" applyBorder="1" applyAlignment="1" applyProtection="1">
      <alignment/>
      <protection/>
    </xf>
    <xf numFmtId="0" fontId="88" fillId="37" borderId="46" xfId="0" applyFont="1" applyFill="1" applyBorder="1" applyAlignment="1" applyProtection="1">
      <alignment horizontal="center"/>
      <protection/>
    </xf>
    <xf numFmtId="0" fontId="88" fillId="37" borderId="60" xfId="0" applyFont="1" applyFill="1" applyBorder="1" applyAlignment="1" applyProtection="1">
      <alignment horizontal="center"/>
      <protection/>
    </xf>
    <xf numFmtId="0" fontId="0" fillId="0" borderId="43" xfId="0" applyBorder="1" applyAlignment="1" applyProtection="1">
      <alignment/>
      <protection/>
    </xf>
    <xf numFmtId="0" fontId="0" fillId="0" borderId="43" xfId="0" applyBorder="1" applyAlignment="1" applyProtection="1">
      <alignment horizontal="center"/>
      <protection/>
    </xf>
    <xf numFmtId="0" fontId="0" fillId="0" borderId="44" xfId="0" applyBorder="1" applyAlignment="1" applyProtection="1">
      <alignment/>
      <protection/>
    </xf>
    <xf numFmtId="0" fontId="79" fillId="37" borderId="22" xfId="0" applyFont="1" applyFill="1" applyBorder="1" applyAlignment="1">
      <alignment horizontal="center" vertical="center" wrapText="1"/>
    </xf>
    <xf numFmtId="0" fontId="79" fillId="37" borderId="0" xfId="0" applyFont="1" applyFill="1" applyBorder="1" applyAlignment="1">
      <alignment horizontal="center" vertical="center" wrapText="1"/>
    </xf>
    <xf numFmtId="0" fontId="78" fillId="37" borderId="22" xfId="0" applyFont="1" applyFill="1" applyBorder="1" applyAlignment="1">
      <alignment/>
    </xf>
    <xf numFmtId="4" fontId="78" fillId="37" borderId="0" xfId="0" applyNumberFormat="1" applyFont="1" applyFill="1" applyBorder="1" applyAlignment="1">
      <alignment horizontal="right" indent="2"/>
    </xf>
    <xf numFmtId="0" fontId="78" fillId="37" borderId="0" xfId="0" applyFont="1" applyFill="1" applyBorder="1" applyAlignment="1">
      <alignment/>
    </xf>
    <xf numFmtId="0" fontId="79" fillId="37" borderId="22" xfId="0" applyFont="1" applyFill="1" applyBorder="1" applyAlignment="1">
      <alignment horizontal="center"/>
    </xf>
    <xf numFmtId="4" fontId="79" fillId="37" borderId="0" xfId="0" applyNumberFormat="1" applyFont="1" applyFill="1" applyBorder="1" applyAlignment="1" applyProtection="1">
      <alignment horizontal="right" indent="3"/>
      <protection locked="0"/>
    </xf>
    <xf numFmtId="0" fontId="79" fillId="37" borderId="0" xfId="0" applyFont="1" applyFill="1" applyBorder="1" applyAlignment="1" applyProtection="1">
      <alignment horizontal="center"/>
      <protection locked="0"/>
    </xf>
    <xf numFmtId="4" fontId="79" fillId="37" borderId="0" xfId="0" applyNumberFormat="1" applyFont="1" applyFill="1" applyBorder="1" applyAlignment="1">
      <alignment horizontal="right" indent="3"/>
    </xf>
    <xf numFmtId="0" fontId="79" fillId="37" borderId="0" xfId="0" applyFont="1" applyFill="1" applyBorder="1" applyAlignment="1">
      <alignment horizontal="center"/>
    </xf>
    <xf numFmtId="0" fontId="60" fillId="37" borderId="22" xfId="0" applyFont="1" applyFill="1" applyBorder="1" applyAlignment="1">
      <alignment/>
    </xf>
    <xf numFmtId="0" fontId="60" fillId="37" borderId="0" xfId="0" applyFont="1" applyFill="1" applyBorder="1" applyAlignment="1">
      <alignment/>
    </xf>
    <xf numFmtId="0" fontId="60" fillId="37" borderId="22" xfId="0" applyFont="1" applyFill="1" applyBorder="1" applyAlignment="1">
      <alignment horizontal="center"/>
    </xf>
    <xf numFmtId="0" fontId="0" fillId="37" borderId="0" xfId="0" applyFill="1" applyBorder="1" applyAlignment="1">
      <alignment/>
    </xf>
    <xf numFmtId="0" fontId="0" fillId="0" borderId="53" xfId="0" applyBorder="1" applyAlignment="1">
      <alignment horizontal="left" indent="1"/>
    </xf>
    <xf numFmtId="0" fontId="0" fillId="0" borderId="54" xfId="0" applyBorder="1" applyAlignment="1">
      <alignment horizontal="left" indent="1"/>
    </xf>
    <xf numFmtId="1" fontId="24" fillId="7" borderId="12" xfId="0" applyNumberFormat="1" applyFont="1" applyFill="1" applyBorder="1" applyAlignment="1">
      <alignment horizontal="center"/>
    </xf>
    <xf numFmtId="0" fontId="60" fillId="0" borderId="13" xfId="0" applyFont="1" applyBorder="1" applyAlignment="1">
      <alignment horizontal="center"/>
    </xf>
    <xf numFmtId="4" fontId="81" fillId="37" borderId="22" xfId="0" applyNumberFormat="1" applyFont="1" applyFill="1" applyBorder="1" applyAlignment="1" applyProtection="1">
      <alignment horizontal="right" vertical="center" wrapText="1" indent="1"/>
      <protection/>
    </xf>
    <xf numFmtId="4" fontId="81" fillId="37" borderId="0" xfId="0" applyNumberFormat="1" applyFont="1" applyFill="1" applyBorder="1" applyAlignment="1" applyProtection="1">
      <alignment horizontal="right" vertical="center" wrapText="1" indent="1"/>
      <protection/>
    </xf>
    <xf numFmtId="0" fontId="81" fillId="37" borderId="22" xfId="0" applyFont="1" applyFill="1" applyBorder="1" applyAlignment="1" applyProtection="1">
      <alignment horizontal="center" wrapText="1"/>
      <protection/>
    </xf>
    <xf numFmtId="0" fontId="81" fillId="37" borderId="0" xfId="0" applyFont="1" applyFill="1" applyBorder="1" applyAlignment="1">
      <alignment horizontal="center" wrapText="1"/>
    </xf>
    <xf numFmtId="0" fontId="0" fillId="0" borderId="12" xfId="0" applyBorder="1" applyAlignment="1">
      <alignment horizontal="center"/>
    </xf>
    <xf numFmtId="1" fontId="24" fillId="7" borderId="12" xfId="0" applyNumberFormat="1" applyFont="1" applyFill="1" applyBorder="1" applyAlignment="1">
      <alignment horizontal="center"/>
    </xf>
    <xf numFmtId="0" fontId="0" fillId="0" borderId="51" xfId="0" applyBorder="1" applyAlignment="1">
      <alignment/>
    </xf>
    <xf numFmtId="0" fontId="0" fillId="0" borderId="10" xfId="0" applyBorder="1" applyAlignment="1">
      <alignment horizontal="left" indent="1"/>
    </xf>
    <xf numFmtId="0" fontId="60" fillId="0" borderId="67" xfId="0" applyFont="1" applyBorder="1" applyAlignment="1">
      <alignment horizontal="center"/>
    </xf>
    <xf numFmtId="0" fontId="60" fillId="0" borderId="70" xfId="0" applyFont="1" applyBorder="1" applyAlignment="1">
      <alignment horizontal="center"/>
    </xf>
    <xf numFmtId="0" fontId="60" fillId="0" borderId="52" xfId="0" applyFont="1" applyBorder="1" applyAlignment="1">
      <alignment horizontal="center"/>
    </xf>
    <xf numFmtId="0" fontId="60" fillId="0" borderId="12" xfId="0" applyFont="1" applyBorder="1" applyAlignment="1">
      <alignment horizontal="center"/>
    </xf>
    <xf numFmtId="0" fontId="60" fillId="0" borderId="50" xfId="0" applyFont="1" applyBorder="1" applyAlignment="1">
      <alignment horizontal="center"/>
    </xf>
    <xf numFmtId="0" fontId="60" fillId="0" borderId="53" xfId="0" applyFont="1" applyBorder="1" applyAlignment="1">
      <alignment horizontal="center"/>
    </xf>
    <xf numFmtId="0" fontId="60" fillId="0" borderId="10" xfId="0" applyFont="1" applyBorder="1" applyAlignment="1">
      <alignment horizontal="center"/>
    </xf>
    <xf numFmtId="0" fontId="60" fillId="0" borderId="54" xfId="0" applyFont="1" applyBorder="1" applyAlignment="1">
      <alignment horizontal="center"/>
    </xf>
    <xf numFmtId="0" fontId="60" fillId="0" borderId="35" xfId="0" applyFont="1" applyBorder="1" applyAlignment="1">
      <alignment horizontal="center" vertical="center" wrapText="1"/>
    </xf>
    <xf numFmtId="4" fontId="0" fillId="36" borderId="15" xfId="0" applyNumberFormat="1" applyFont="1" applyFill="1" applyBorder="1" applyAlignment="1">
      <alignment horizontal="right" vertical="center" indent="1"/>
    </xf>
    <xf numFmtId="4" fontId="0" fillId="36" borderId="16" xfId="0" applyNumberFormat="1" applyFont="1" applyFill="1" applyBorder="1" applyAlignment="1">
      <alignment horizontal="right" vertical="center" indent="1"/>
    </xf>
    <xf numFmtId="49" fontId="60" fillId="0" borderId="52" xfId="0" applyNumberFormat="1" applyFont="1" applyBorder="1" applyAlignment="1">
      <alignment horizontal="left" indent="1"/>
    </xf>
    <xf numFmtId="1" fontId="79" fillId="37" borderId="26" xfId="0" applyNumberFormat="1" applyFont="1" applyFill="1" applyBorder="1" applyAlignment="1" applyProtection="1">
      <alignment horizontal="center" vertical="center" wrapText="1"/>
      <protection/>
    </xf>
    <xf numFmtId="4" fontId="81" fillId="37" borderId="60" xfId="0" applyNumberFormat="1" applyFont="1" applyFill="1" applyBorder="1" applyAlignment="1" applyProtection="1">
      <alignment horizontal="right" vertical="center" wrapText="1" indent="1"/>
      <protection/>
    </xf>
    <xf numFmtId="1" fontId="81" fillId="40" borderId="40" xfId="0" applyNumberFormat="1" applyFont="1" applyFill="1" applyBorder="1" applyAlignment="1">
      <alignment horizontal="center" wrapText="1"/>
    </xf>
    <xf numFmtId="0" fontId="81" fillId="40" borderId="47" xfId="0" applyFont="1" applyFill="1" applyBorder="1" applyAlignment="1">
      <alignment horizontal="center" wrapText="1"/>
    </xf>
    <xf numFmtId="0" fontId="82" fillId="37" borderId="60" xfId="0" applyFont="1" applyFill="1" applyBorder="1" applyAlignment="1" applyProtection="1">
      <alignment wrapText="1"/>
      <protection/>
    </xf>
    <xf numFmtId="2" fontId="81" fillId="37" borderId="60" xfId="0" applyNumberFormat="1" applyFont="1" applyFill="1" applyBorder="1" applyAlignment="1" applyProtection="1">
      <alignment horizontal="center" vertical="center" wrapText="1"/>
      <protection/>
    </xf>
    <xf numFmtId="2" fontId="81" fillId="37" borderId="22" xfId="0" applyNumberFormat="1" applyFont="1" applyFill="1" applyBorder="1" applyAlignment="1" applyProtection="1">
      <alignment horizontal="center" vertical="center" wrapText="1"/>
      <protection/>
    </xf>
    <xf numFmtId="2" fontId="81" fillId="37" borderId="0" xfId="0" applyNumberFormat="1" applyFont="1" applyFill="1" applyBorder="1" applyAlignment="1" applyProtection="1">
      <alignment horizontal="center" vertical="center" wrapText="1"/>
      <protection/>
    </xf>
    <xf numFmtId="4" fontId="81" fillId="37" borderId="0" xfId="0" applyNumberFormat="1" applyFont="1" applyFill="1" applyBorder="1" applyAlignment="1">
      <alignment horizontal="right" vertical="center" wrapText="1" indent="1"/>
    </xf>
    <xf numFmtId="1" fontId="0" fillId="6" borderId="12" xfId="0" applyNumberFormat="1" applyFont="1" applyFill="1" applyBorder="1" applyAlignment="1">
      <alignment horizontal="left" wrapText="1" indent="1"/>
    </xf>
    <xf numFmtId="0" fontId="0" fillId="6" borderId="12" xfId="0" applyFont="1" applyFill="1" applyBorder="1" applyAlignment="1">
      <alignment horizontal="left" indent="1"/>
    </xf>
    <xf numFmtId="0" fontId="0" fillId="6" borderId="12" xfId="0" applyFill="1" applyBorder="1" applyAlignment="1">
      <alignment horizontal="left" indent="1"/>
    </xf>
    <xf numFmtId="49" fontId="0" fillId="6" borderId="29" xfId="0" applyNumberFormat="1" applyFill="1" applyBorder="1" applyAlignment="1">
      <alignment horizontal="left" indent="1"/>
    </xf>
    <xf numFmtId="1" fontId="0" fillId="6" borderId="29" xfId="0" applyNumberFormat="1" applyFont="1" applyFill="1" applyBorder="1" applyAlignment="1">
      <alignment horizontal="left" wrapText="1" indent="1"/>
    </xf>
    <xf numFmtId="1" fontId="24" fillId="6" borderId="29" xfId="0" applyNumberFormat="1" applyFont="1" applyFill="1" applyBorder="1" applyAlignment="1">
      <alignment horizontal="left" indent="1"/>
    </xf>
    <xf numFmtId="0" fontId="24" fillId="6" borderId="12" xfId="0" applyFont="1" applyFill="1" applyBorder="1" applyAlignment="1">
      <alignment horizontal="left" wrapText="1" indent="1"/>
    </xf>
    <xf numFmtId="0" fontId="24" fillId="6" borderId="12" xfId="0" applyFont="1" applyFill="1" applyBorder="1" applyAlignment="1">
      <alignment horizontal="center"/>
    </xf>
    <xf numFmtId="2" fontId="0" fillId="6" borderId="12" xfId="0" applyNumberFormat="1" applyFont="1" applyFill="1" applyBorder="1" applyAlignment="1">
      <alignment horizontal="left" indent="1"/>
    </xf>
    <xf numFmtId="2" fontId="0" fillId="6" borderId="12" xfId="0" applyNumberFormat="1" applyFill="1" applyBorder="1" applyAlignment="1">
      <alignment horizontal="right" indent="2"/>
    </xf>
    <xf numFmtId="0" fontId="0" fillId="6" borderId="12" xfId="0" applyFill="1" applyBorder="1" applyAlignment="1">
      <alignment horizontal="center"/>
    </xf>
    <xf numFmtId="1" fontId="0" fillId="0" borderId="29" xfId="0" applyNumberFormat="1" applyFont="1" applyBorder="1" applyAlignment="1">
      <alignment horizontal="left" wrapText="1" indent="2"/>
    </xf>
    <xf numFmtId="1" fontId="0" fillId="0" borderId="12" xfId="0" applyNumberFormat="1" applyFont="1" applyBorder="1" applyAlignment="1">
      <alignment horizontal="left" wrapText="1" indent="1"/>
    </xf>
    <xf numFmtId="1" fontId="0" fillId="0" borderId="37" xfId="0" applyNumberFormat="1" applyFont="1" applyBorder="1" applyAlignment="1">
      <alignment horizontal="left" wrapText="1" indent="1"/>
    </xf>
    <xf numFmtId="0" fontId="79" fillId="0" borderId="67" xfId="0" applyFont="1" applyBorder="1" applyAlignment="1">
      <alignment horizontal="left" indent="1"/>
    </xf>
    <xf numFmtId="0" fontId="79" fillId="0" borderId="70" xfId="0" applyFont="1" applyBorder="1" applyAlignment="1">
      <alignment horizontal="left" indent="1"/>
    </xf>
    <xf numFmtId="0" fontId="79" fillId="0" borderId="71" xfId="0" applyFont="1" applyBorder="1" applyAlignment="1">
      <alignment horizontal="left" indent="1"/>
    </xf>
    <xf numFmtId="0" fontId="79" fillId="0" borderId="52" xfId="0" applyFont="1" applyBorder="1" applyAlignment="1">
      <alignment horizontal="left" indent="1"/>
    </xf>
    <xf numFmtId="0" fontId="79" fillId="0" borderId="50" xfId="0" applyFont="1" applyBorder="1" applyAlignment="1">
      <alignment horizontal="left" indent="1"/>
    </xf>
    <xf numFmtId="0" fontId="79" fillId="0" borderId="51" xfId="0" applyFont="1" applyBorder="1" applyAlignment="1">
      <alignment horizontal="left" indent="1"/>
    </xf>
    <xf numFmtId="0" fontId="60" fillId="35" borderId="67" xfId="0" applyFont="1" applyFill="1" applyBorder="1" applyAlignment="1">
      <alignment horizontal="left" indent="1"/>
    </xf>
    <xf numFmtId="0" fontId="60" fillId="35" borderId="70" xfId="0" applyFont="1" applyFill="1" applyBorder="1" applyAlignment="1">
      <alignment horizontal="left" indent="1"/>
    </xf>
    <xf numFmtId="0" fontId="60" fillId="35" borderId="71" xfId="0" applyFont="1" applyFill="1" applyBorder="1" applyAlignment="1">
      <alignment horizontal="left" indent="1"/>
    </xf>
    <xf numFmtId="0" fontId="80" fillId="39" borderId="21" xfId="0" applyFont="1" applyFill="1" applyBorder="1" applyAlignment="1">
      <alignment horizontal="center" vertical="center"/>
    </xf>
    <xf numFmtId="0" fontId="80" fillId="39" borderId="45" xfId="0" applyFont="1" applyFill="1" applyBorder="1" applyAlignment="1">
      <alignment horizontal="center" vertical="center"/>
    </xf>
    <xf numFmtId="0" fontId="80" fillId="39" borderId="46" xfId="0" applyFont="1" applyFill="1" applyBorder="1" applyAlignment="1">
      <alignment horizontal="center" vertical="center"/>
    </xf>
    <xf numFmtId="0" fontId="80" fillId="39" borderId="22" xfId="0" applyFont="1" applyFill="1" applyBorder="1" applyAlignment="1">
      <alignment horizontal="center" vertical="center"/>
    </xf>
    <xf numFmtId="0" fontId="80" fillId="39" borderId="0" xfId="0" applyFont="1" applyFill="1" applyBorder="1" applyAlignment="1">
      <alignment horizontal="center" vertical="center"/>
    </xf>
    <xf numFmtId="0" fontId="80" fillId="39" borderId="60" xfId="0" applyFont="1" applyFill="1" applyBorder="1" applyAlignment="1">
      <alignment horizontal="center" vertical="center"/>
    </xf>
    <xf numFmtId="0" fontId="0" fillId="0" borderId="23" xfId="0" applyBorder="1" applyAlignment="1">
      <alignment/>
    </xf>
    <xf numFmtId="0" fontId="0" fillId="0" borderId="43" xfId="0" applyBorder="1" applyAlignment="1">
      <alignment/>
    </xf>
    <xf numFmtId="0" fontId="0" fillId="0" borderId="44" xfId="0" applyBorder="1" applyAlignment="1">
      <alignment/>
    </xf>
    <xf numFmtId="0" fontId="79" fillId="0" borderId="28" xfId="0" applyFont="1" applyBorder="1" applyAlignment="1">
      <alignment horizontal="center" vertical="center" wrapText="1"/>
    </xf>
    <xf numFmtId="0" fontId="78" fillId="0" borderId="13" xfId="0" applyFont="1" applyBorder="1" applyAlignment="1">
      <alignment vertical="center"/>
    </xf>
    <xf numFmtId="0" fontId="78" fillId="0" borderId="56" xfId="0" applyFont="1" applyBorder="1" applyAlignment="1">
      <alignment vertical="center"/>
    </xf>
    <xf numFmtId="0" fontId="79" fillId="37" borderId="22" xfId="0" applyFont="1" applyFill="1" applyBorder="1" applyAlignment="1">
      <alignment horizontal="center" vertical="center" wrapText="1"/>
    </xf>
    <xf numFmtId="0" fontId="78" fillId="37" borderId="0" xfId="0" applyFont="1" applyFill="1" applyBorder="1" applyAlignment="1">
      <alignment vertical="center"/>
    </xf>
    <xf numFmtId="0" fontId="79" fillId="0" borderId="99" xfId="0" applyFont="1" applyBorder="1" applyAlignment="1">
      <alignment horizontal="left" vertical="center" indent="1"/>
    </xf>
    <xf numFmtId="0" fontId="79" fillId="0" borderId="92" xfId="0" applyFont="1" applyBorder="1" applyAlignment="1">
      <alignment horizontal="left" indent="1"/>
    </xf>
    <xf numFmtId="0" fontId="0" fillId="0" borderId="92" xfId="0" applyBorder="1" applyAlignment="1">
      <alignment horizontal="left" indent="1"/>
    </xf>
    <xf numFmtId="0" fontId="0" fillId="0" borderId="61"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71" xfId="0" applyBorder="1" applyAlignment="1">
      <alignment horizontal="left" indent="1"/>
    </xf>
    <xf numFmtId="0" fontId="89" fillId="0" borderId="0" xfId="0" applyFont="1" applyAlignment="1">
      <alignment horizontal="left" indent="1"/>
    </xf>
    <xf numFmtId="0" fontId="72" fillId="0" borderId="0" xfId="0" applyFont="1" applyAlignment="1">
      <alignment horizontal="left" indent="1"/>
    </xf>
    <xf numFmtId="1" fontId="79" fillId="37" borderId="60" xfId="0" applyNumberFormat="1" applyFont="1" applyFill="1" applyBorder="1" applyAlignment="1">
      <alignment horizontal="center" vertical="center"/>
    </xf>
    <xf numFmtId="0" fontId="79" fillId="0" borderId="102" xfId="0" applyFont="1" applyBorder="1" applyAlignment="1">
      <alignment horizontal="left" vertical="center" wrapText="1" indent="1"/>
    </xf>
    <xf numFmtId="0" fontId="0" fillId="0" borderId="59" xfId="0" applyBorder="1" applyAlignment="1">
      <alignment horizontal="left" vertical="center" wrapText="1" indent="1"/>
    </xf>
    <xf numFmtId="0" fontId="79" fillId="0" borderId="21" xfId="0" applyFont="1" applyBorder="1" applyAlignment="1">
      <alignment horizontal="left" vertical="center" wrapText="1" indent="1"/>
    </xf>
    <xf numFmtId="0" fontId="79" fillId="0" borderId="103" xfId="0" applyFont="1" applyBorder="1" applyAlignment="1">
      <alignment horizontal="left" vertical="center" wrapText="1" indent="1"/>
    </xf>
    <xf numFmtId="0" fontId="79" fillId="0" borderId="23" xfId="0" applyFont="1" applyBorder="1" applyAlignment="1">
      <alignment horizontal="left" vertical="center" wrapText="1" indent="1"/>
    </xf>
    <xf numFmtId="0" fontId="79" fillId="0" borderId="104" xfId="0" applyFont="1" applyBorder="1" applyAlignment="1">
      <alignment horizontal="left" vertical="center" wrapText="1" indent="1"/>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34" xfId="0" applyFont="1" applyBorder="1" applyAlignment="1">
      <alignment horizontal="center" vertical="center"/>
    </xf>
    <xf numFmtId="0" fontId="79" fillId="0" borderId="35" xfId="0" applyFont="1" applyBorder="1" applyAlignment="1">
      <alignment horizontal="center" vertical="center"/>
    </xf>
    <xf numFmtId="0" fontId="79" fillId="0" borderId="53" xfId="0" applyFont="1" applyBorder="1" applyAlignment="1">
      <alignment horizontal="left" indent="1"/>
    </xf>
    <xf numFmtId="0" fontId="79" fillId="0" borderId="54" xfId="0" applyFont="1" applyBorder="1" applyAlignment="1">
      <alignment horizontal="left" indent="1"/>
    </xf>
    <xf numFmtId="0" fontId="79" fillId="0" borderId="55" xfId="0" applyFont="1" applyBorder="1" applyAlignment="1">
      <alignment horizontal="left" indent="1"/>
    </xf>
    <xf numFmtId="0" fontId="79" fillId="0" borderId="105" xfId="0" applyFont="1" applyBorder="1" applyAlignment="1">
      <alignment horizontal="left" vertical="center" wrapText="1" indent="1"/>
    </xf>
    <xf numFmtId="0" fontId="0" fillId="0" borderId="58" xfId="0" applyBorder="1" applyAlignment="1">
      <alignment horizontal="left" vertical="center" wrapText="1" indent="1"/>
    </xf>
    <xf numFmtId="1" fontId="79" fillId="0" borderId="57" xfId="0" applyNumberFormat="1" applyFont="1" applyBorder="1" applyAlignment="1">
      <alignment horizontal="center" vertical="center"/>
    </xf>
    <xf numFmtId="2" fontId="79" fillId="0" borderId="18" xfId="0" applyNumberFormat="1" applyFont="1" applyBorder="1" applyAlignment="1">
      <alignment horizontal="center" vertical="center"/>
    </xf>
    <xf numFmtId="0" fontId="0" fillId="0" borderId="53" xfId="0" applyBorder="1" applyAlignment="1">
      <alignment horizontal="left" indent="1"/>
    </xf>
    <xf numFmtId="0" fontId="0" fillId="0" borderId="54" xfId="0" applyBorder="1" applyAlignment="1">
      <alignment horizontal="left" indent="1"/>
    </xf>
    <xf numFmtId="0" fontId="0" fillId="0" borderId="55" xfId="0" applyBorder="1" applyAlignment="1">
      <alignment horizontal="left" indent="1"/>
    </xf>
    <xf numFmtId="0" fontId="90" fillId="34" borderId="0" xfId="0" applyFont="1" applyFill="1" applyAlignment="1">
      <alignment horizontal="right" vertical="center" indent="1"/>
    </xf>
    <xf numFmtId="0" fontId="0" fillId="0" borderId="0" xfId="0" applyAlignment="1">
      <alignment horizontal="right" vertical="center" indent="1"/>
    </xf>
    <xf numFmtId="0" fontId="79" fillId="0" borderId="21" xfId="0" applyFont="1" applyBorder="1" applyAlignment="1">
      <alignment horizontal="center" vertical="center" wrapText="1"/>
    </xf>
    <xf numFmtId="0" fontId="79" fillId="0" borderId="46" xfId="0" applyFont="1" applyBorder="1" applyAlignment="1">
      <alignment horizontal="center" vertical="center"/>
    </xf>
    <xf numFmtId="0" fontId="79" fillId="0" borderId="46" xfId="0" applyFont="1" applyBorder="1" applyAlignment="1">
      <alignment horizontal="center" vertical="center" wrapText="1"/>
    </xf>
    <xf numFmtId="0" fontId="0" fillId="0" borderId="60" xfId="0" applyBorder="1" applyAlignment="1">
      <alignment vertical="center"/>
    </xf>
    <xf numFmtId="0" fontId="81" fillId="0" borderId="18" xfId="0" applyFont="1" applyBorder="1" applyAlignment="1">
      <alignment horizontal="center" vertical="center" wrapText="1"/>
    </xf>
    <xf numFmtId="0" fontId="81" fillId="0" borderId="57" xfId="0" applyFont="1" applyBorder="1" applyAlignment="1">
      <alignment horizontal="center" vertical="center" wrapText="1"/>
    </xf>
    <xf numFmtId="1" fontId="80" fillId="39" borderId="14" xfId="0" applyNumberFormat="1" applyFont="1" applyFill="1" applyBorder="1" applyAlignment="1" applyProtection="1">
      <alignment horizontal="center" vertical="center"/>
      <protection locked="0"/>
    </xf>
    <xf numFmtId="1" fontId="84" fillId="39" borderId="57" xfId="0" applyNumberFormat="1" applyFont="1" applyFill="1" applyBorder="1" applyAlignment="1" applyProtection="1">
      <alignment horizontal="center" vertical="center"/>
      <protection locked="0"/>
    </xf>
    <xf numFmtId="2" fontId="80" fillId="0" borderId="16" xfId="0" applyNumberFormat="1" applyFont="1" applyBorder="1" applyAlignment="1">
      <alignment horizontal="right" vertical="center" indent="1"/>
    </xf>
    <xf numFmtId="2" fontId="84" fillId="0" borderId="18" xfId="0" applyNumberFormat="1" applyFont="1" applyBorder="1" applyAlignment="1">
      <alignment horizontal="right" vertical="center" indent="1"/>
    </xf>
    <xf numFmtId="0" fontId="78" fillId="0" borderId="23" xfId="0" applyFont="1" applyBorder="1" applyAlignment="1">
      <alignment/>
    </xf>
    <xf numFmtId="0" fontId="78" fillId="0" borderId="44" xfId="0" applyFont="1" applyBorder="1" applyAlignment="1">
      <alignment/>
    </xf>
    <xf numFmtId="0" fontId="81" fillId="0" borderId="21" xfId="0" applyFont="1" applyBorder="1" applyAlignment="1">
      <alignment horizontal="center" vertical="center"/>
    </xf>
    <xf numFmtId="0" fontId="82" fillId="0" borderId="45" xfId="0" applyFont="1" applyBorder="1" applyAlignment="1">
      <alignment vertical="center"/>
    </xf>
    <xf numFmtId="0" fontId="82" fillId="0" borderId="46" xfId="0" applyFont="1" applyBorder="1" applyAlignment="1">
      <alignment vertical="center"/>
    </xf>
    <xf numFmtId="0" fontId="82" fillId="0" borderId="22" xfId="0" applyFont="1" applyBorder="1" applyAlignment="1">
      <alignment vertical="center"/>
    </xf>
    <xf numFmtId="0" fontId="82" fillId="0" borderId="0" xfId="0" applyFont="1" applyAlignment="1">
      <alignment vertical="center"/>
    </xf>
    <xf numFmtId="0" fontId="82" fillId="0" borderId="60" xfId="0" applyFont="1" applyBorder="1" applyAlignment="1">
      <alignment vertical="center"/>
    </xf>
    <xf numFmtId="0" fontId="5" fillId="0" borderId="22" xfId="0" applyFont="1" applyBorder="1" applyAlignment="1">
      <alignment horizontal="left" wrapText="1" indent="1"/>
    </xf>
    <xf numFmtId="0" fontId="82" fillId="0" borderId="0" xfId="0" applyFont="1" applyBorder="1" applyAlignment="1">
      <alignment horizontal="left" wrapText="1" indent="1"/>
    </xf>
    <xf numFmtId="0" fontId="82" fillId="0" borderId="60" xfId="0" applyFont="1" applyBorder="1" applyAlignment="1">
      <alignment horizontal="left" wrapText="1" indent="1"/>
    </xf>
    <xf numFmtId="0" fontId="81" fillId="0" borderId="22" xfId="0" applyFont="1" applyBorder="1" applyAlignment="1">
      <alignment horizontal="left" wrapText="1" indent="1"/>
    </xf>
    <xf numFmtId="0" fontId="82" fillId="0" borderId="22" xfId="0" applyFont="1" applyBorder="1" applyAlignment="1">
      <alignment horizontal="left" wrapText="1" indent="1"/>
    </xf>
    <xf numFmtId="0" fontId="81" fillId="0" borderId="20" xfId="0" applyFont="1" applyBorder="1" applyAlignment="1">
      <alignment horizontal="center" vertical="top"/>
    </xf>
    <xf numFmtId="0" fontId="82" fillId="0" borderId="20" xfId="0" applyFont="1" applyBorder="1" applyAlignment="1">
      <alignment horizontal="center" vertical="top"/>
    </xf>
    <xf numFmtId="0" fontId="81" fillId="0" borderId="20" xfId="0" applyFont="1" applyBorder="1" applyAlignment="1">
      <alignment horizontal="center" vertical="top" wrapText="1"/>
    </xf>
    <xf numFmtId="0" fontId="91" fillId="34" borderId="20" xfId="0" applyFont="1" applyFill="1" applyBorder="1" applyAlignment="1">
      <alignment horizontal="center" vertical="center" wrapText="1"/>
    </xf>
    <xf numFmtId="0" fontId="81" fillId="0" borderId="57" xfId="0" applyFont="1" applyBorder="1" applyAlignment="1">
      <alignment horizontal="center" wrapText="1"/>
    </xf>
    <xf numFmtId="0" fontId="82" fillId="0" borderId="18" xfId="0" applyFont="1" applyBorder="1" applyAlignment="1">
      <alignment horizontal="center" wrapText="1"/>
    </xf>
    <xf numFmtId="0" fontId="82" fillId="0" borderId="57" xfId="0" applyFont="1" applyBorder="1" applyAlignment="1">
      <alignment horizontal="center" wrapText="1"/>
    </xf>
    <xf numFmtId="0" fontId="81" fillId="37" borderId="20" xfId="0" applyFont="1" applyFill="1" applyBorder="1" applyAlignment="1">
      <alignment horizontal="center" wrapText="1"/>
    </xf>
    <xf numFmtId="0" fontId="81" fillId="0" borderId="22" xfId="0" applyFont="1" applyBorder="1" applyAlignment="1">
      <alignment horizontal="center"/>
    </xf>
    <xf numFmtId="0" fontId="81" fillId="0" borderId="60" xfId="0" applyFont="1" applyBorder="1" applyAlignment="1">
      <alignment horizontal="center"/>
    </xf>
    <xf numFmtId="0" fontId="81" fillId="0" borderId="70" xfId="0" applyFont="1" applyBorder="1" applyAlignment="1">
      <alignment horizontal="left" vertical="center" wrapText="1" indent="1"/>
    </xf>
    <xf numFmtId="0" fontId="81" fillId="0" borderId="70" xfId="0" applyFont="1" applyBorder="1" applyAlignment="1">
      <alignment horizontal="left" vertical="center" indent="1"/>
    </xf>
    <xf numFmtId="0" fontId="81" fillId="0" borderId="71" xfId="0" applyFont="1" applyBorder="1" applyAlignment="1">
      <alignment horizontal="left" vertical="center" indent="1"/>
    </xf>
    <xf numFmtId="0" fontId="81" fillId="0" borderId="50" xfId="0" applyFont="1" applyBorder="1" applyAlignment="1">
      <alignment horizontal="left" vertical="center" indent="1"/>
    </xf>
    <xf numFmtId="0" fontId="81" fillId="0" borderId="51" xfId="0" applyFont="1" applyBorder="1" applyAlignment="1">
      <alignment horizontal="left" vertical="center" indent="1"/>
    </xf>
    <xf numFmtId="4" fontId="80" fillId="39" borderId="62" xfId="0" applyNumberFormat="1" applyFont="1" applyFill="1" applyBorder="1" applyAlignment="1" applyProtection="1">
      <alignment horizontal="center" vertical="center"/>
      <protection locked="0"/>
    </xf>
    <xf numFmtId="4" fontId="80" fillId="39" borderId="20" xfId="0" applyNumberFormat="1" applyFont="1" applyFill="1" applyBorder="1" applyAlignment="1" applyProtection="1">
      <alignment horizontal="center" vertical="center"/>
      <protection locked="0"/>
    </xf>
    <xf numFmtId="0" fontId="81" fillId="0" borderId="45" xfId="0" applyFont="1" applyBorder="1" applyAlignment="1">
      <alignment horizontal="left" vertical="center" wrapText="1" indent="1"/>
    </xf>
    <xf numFmtId="0" fontId="81" fillId="0" borderId="45" xfId="0" applyFont="1" applyBorder="1" applyAlignment="1">
      <alignment horizontal="left" vertical="center" indent="1"/>
    </xf>
    <xf numFmtId="0" fontId="81" fillId="0" borderId="46" xfId="0" applyFont="1" applyBorder="1" applyAlignment="1">
      <alignment horizontal="left" vertical="center" indent="1"/>
    </xf>
    <xf numFmtId="0" fontId="81" fillId="0" borderId="0" xfId="0" applyFont="1" applyBorder="1" applyAlignment="1">
      <alignment horizontal="left" vertical="center" indent="1"/>
    </xf>
    <xf numFmtId="0" fontId="81" fillId="0" borderId="60" xfId="0" applyFont="1" applyBorder="1" applyAlignment="1">
      <alignment horizontal="left" vertical="center" indent="1"/>
    </xf>
    <xf numFmtId="0" fontId="81" fillId="0" borderId="54" xfId="0" applyFont="1" applyBorder="1" applyAlignment="1">
      <alignment horizontal="left" vertical="center" indent="1"/>
    </xf>
    <xf numFmtId="0" fontId="82" fillId="0" borderId="54" xfId="0" applyFont="1" applyBorder="1" applyAlignment="1">
      <alignment horizontal="left" vertical="center" indent="1"/>
    </xf>
    <xf numFmtId="0" fontId="82" fillId="0" borderId="55" xfId="0" applyFont="1" applyBorder="1" applyAlignment="1">
      <alignment horizontal="left" vertical="center" indent="1"/>
    </xf>
    <xf numFmtId="1" fontId="84" fillId="39" borderId="33" xfId="0" applyNumberFormat="1" applyFont="1" applyFill="1" applyBorder="1" applyAlignment="1" applyProtection="1">
      <alignment horizontal="center" vertical="center"/>
      <protection locked="0"/>
    </xf>
    <xf numFmtId="2" fontId="84" fillId="0" borderId="35" xfId="0" applyNumberFormat="1" applyFont="1" applyBorder="1" applyAlignment="1">
      <alignment horizontal="right" vertical="center" indent="1"/>
    </xf>
    <xf numFmtId="4" fontId="80" fillId="39" borderId="21" xfId="0" applyNumberFormat="1" applyFont="1" applyFill="1" applyBorder="1" applyAlignment="1">
      <alignment horizontal="center" vertical="center"/>
    </xf>
    <xf numFmtId="0" fontId="0" fillId="39" borderId="45" xfId="0" applyFill="1" applyBorder="1" applyAlignment="1">
      <alignment vertical="center"/>
    </xf>
    <xf numFmtId="0" fontId="0" fillId="39" borderId="46" xfId="0" applyFill="1" applyBorder="1" applyAlignment="1">
      <alignment vertical="center"/>
    </xf>
    <xf numFmtId="4" fontId="80" fillId="39" borderId="22" xfId="0" applyNumberFormat="1" applyFont="1" applyFill="1" applyBorder="1" applyAlignment="1">
      <alignment horizontal="center" vertical="center"/>
    </xf>
    <xf numFmtId="0" fontId="0" fillId="39" borderId="0" xfId="0" applyFill="1" applyAlignment="1">
      <alignment vertical="center"/>
    </xf>
    <xf numFmtId="0" fontId="0" fillId="39" borderId="60" xfId="0" applyFill="1" applyBorder="1" applyAlignment="1">
      <alignment vertical="center"/>
    </xf>
    <xf numFmtId="4" fontId="80" fillId="39" borderId="23" xfId="0" applyNumberFormat="1" applyFont="1" applyFill="1" applyBorder="1" applyAlignment="1">
      <alignment horizontal="center" vertical="center"/>
    </xf>
    <xf numFmtId="0" fontId="0" fillId="39" borderId="43" xfId="0" applyFill="1" applyBorder="1" applyAlignment="1">
      <alignment vertical="center"/>
    </xf>
    <xf numFmtId="0" fontId="0" fillId="39" borderId="44" xfId="0" applyFill="1" applyBorder="1" applyAlignment="1">
      <alignment vertical="center"/>
    </xf>
    <xf numFmtId="0" fontId="81" fillId="0" borderId="43" xfId="0" applyFont="1" applyBorder="1" applyAlignment="1">
      <alignment horizontal="left" vertical="center" indent="1"/>
    </xf>
    <xf numFmtId="0" fontId="81" fillId="0" borderId="44" xfId="0" applyFont="1" applyBorder="1" applyAlignment="1">
      <alignment horizontal="left" vertical="center" indent="1"/>
    </xf>
    <xf numFmtId="4" fontId="80" fillId="41" borderId="62" xfId="0" applyNumberFormat="1" applyFont="1" applyFill="1" applyBorder="1" applyAlignment="1">
      <alignment horizontal="center" vertical="center"/>
    </xf>
    <xf numFmtId="4" fontId="80" fillId="41" borderId="20" xfId="0" applyNumberFormat="1" applyFont="1" applyFill="1" applyBorder="1" applyAlignment="1">
      <alignment horizontal="center" vertical="center"/>
    </xf>
    <xf numFmtId="4" fontId="80" fillId="41" borderId="36" xfId="0" applyNumberFormat="1" applyFont="1" applyFill="1" applyBorder="1" applyAlignment="1">
      <alignment horizontal="center" vertical="center"/>
    </xf>
    <xf numFmtId="0" fontId="81" fillId="0" borderId="71" xfId="0" applyFont="1" applyBorder="1" applyAlignment="1">
      <alignment horizontal="left" vertical="center" wrapText="1" indent="1"/>
    </xf>
    <xf numFmtId="0" fontId="81" fillId="0" borderId="50" xfId="0" applyFont="1" applyBorder="1" applyAlignment="1">
      <alignment horizontal="left" vertical="center" wrapText="1" indent="1"/>
    </xf>
    <xf numFmtId="0" fontId="81" fillId="0" borderId="51" xfId="0" applyFont="1" applyBorder="1" applyAlignment="1">
      <alignment horizontal="left" vertical="center" wrapText="1" indent="1"/>
    </xf>
    <xf numFmtId="0" fontId="92" fillId="34" borderId="0" xfId="0" applyFont="1" applyFill="1" applyAlignment="1">
      <alignment horizontal="right" vertical="center" indent="1"/>
    </xf>
    <xf numFmtId="0" fontId="93" fillId="0" borderId="0" xfId="0" applyFont="1" applyAlignment="1">
      <alignment horizontal="left" indent="1"/>
    </xf>
    <xf numFmtId="0" fontId="94" fillId="0" borderId="0" xfId="0" applyFont="1" applyAlignment="1">
      <alignment horizontal="left" indent="1"/>
    </xf>
    <xf numFmtId="1" fontId="24" fillId="7" borderId="12" xfId="0" applyNumberFormat="1" applyFont="1" applyFill="1" applyBorder="1" applyAlignment="1">
      <alignment horizontal="center"/>
    </xf>
    <xf numFmtId="0" fontId="0" fillId="7" borderId="12" xfId="0" applyFont="1" applyFill="1" applyBorder="1" applyAlignment="1">
      <alignment horizontal="center"/>
    </xf>
    <xf numFmtId="0" fontId="79" fillId="33" borderId="68" xfId="0" applyFont="1" applyFill="1" applyBorder="1" applyAlignment="1">
      <alignment horizontal="center" vertical="center" wrapText="1"/>
    </xf>
    <xf numFmtId="0" fontId="78" fillId="0" borderId="45"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0" xfId="0" applyFont="1" applyBorder="1" applyAlignment="1">
      <alignment horizontal="center" vertical="center" wrapText="1"/>
    </xf>
    <xf numFmtId="0" fontId="78" fillId="33" borderId="45" xfId="0" applyFont="1" applyFill="1" applyBorder="1" applyAlignment="1">
      <alignment horizontal="center" wrapText="1"/>
    </xf>
    <xf numFmtId="0" fontId="78" fillId="33" borderId="103" xfId="0" applyFont="1" applyFill="1" applyBorder="1" applyAlignment="1">
      <alignment horizontal="center" wrapText="1"/>
    </xf>
    <xf numFmtId="0" fontId="78" fillId="0" borderId="19" xfId="0" applyFont="1" applyBorder="1" applyAlignment="1">
      <alignment horizontal="center" wrapText="1"/>
    </xf>
    <xf numFmtId="0" fontId="78" fillId="0" borderId="0" xfId="0" applyFont="1" applyAlignment="1">
      <alignment horizontal="center" wrapText="1"/>
    </xf>
    <xf numFmtId="0" fontId="78" fillId="0" borderId="106" xfId="0" applyFont="1" applyBorder="1" applyAlignment="1">
      <alignment horizontal="center" wrapText="1"/>
    </xf>
    <xf numFmtId="1" fontId="60" fillId="33" borderId="19" xfId="0" applyNumberFormat="1" applyFont="1" applyFill="1" applyBorder="1" applyAlignment="1">
      <alignment horizontal="center" wrapText="1"/>
    </xf>
    <xf numFmtId="0" fontId="0" fillId="0" borderId="106" xfId="0" applyFont="1" applyBorder="1" applyAlignment="1">
      <alignment wrapText="1"/>
    </xf>
    <xf numFmtId="0" fontId="0" fillId="0" borderId="19" xfId="0" applyFont="1" applyBorder="1" applyAlignment="1">
      <alignment wrapText="1"/>
    </xf>
    <xf numFmtId="49" fontId="0" fillId="33" borderId="107" xfId="0" applyNumberFormat="1" applyFont="1" applyFill="1" applyBorder="1" applyAlignment="1">
      <alignment horizontal="center" vertical="top" wrapText="1"/>
    </xf>
    <xf numFmtId="49" fontId="0" fillId="0" borderId="108" xfId="0" applyNumberFormat="1" applyFont="1" applyBorder="1" applyAlignment="1">
      <alignment horizontal="center" vertical="top" wrapText="1"/>
    </xf>
    <xf numFmtId="49" fontId="0" fillId="33" borderId="109" xfId="0" applyNumberFormat="1" applyFont="1" applyFill="1" applyBorder="1" applyAlignment="1">
      <alignment horizontal="center" vertical="top" wrapText="1"/>
    </xf>
    <xf numFmtId="49" fontId="0" fillId="0" borderId="104" xfId="0" applyNumberFormat="1" applyFont="1" applyBorder="1" applyAlignment="1">
      <alignment horizontal="center" vertical="top" wrapText="1"/>
    </xf>
    <xf numFmtId="0" fontId="60" fillId="33" borderId="17" xfId="0" applyFont="1" applyFill="1" applyBorder="1" applyAlignment="1">
      <alignment horizontal="center" wrapText="1"/>
    </xf>
    <xf numFmtId="0" fontId="0" fillId="33" borderId="17" xfId="0" applyFont="1" applyFill="1" applyBorder="1" applyAlignment="1">
      <alignment horizontal="center"/>
    </xf>
    <xf numFmtId="1" fontId="60" fillId="33" borderId="57" xfId="0" applyNumberFormat="1" applyFont="1" applyFill="1" applyBorder="1" applyAlignment="1">
      <alignment horizontal="center" wrapText="1"/>
    </xf>
    <xf numFmtId="0" fontId="60" fillId="33" borderId="17" xfId="0" applyFont="1" applyFill="1" applyBorder="1" applyAlignment="1">
      <alignment/>
    </xf>
    <xf numFmtId="1" fontId="60" fillId="33" borderId="40" xfId="0" applyNumberFormat="1" applyFont="1" applyFill="1" applyBorder="1" applyAlignment="1">
      <alignment horizontal="center" wrapText="1"/>
    </xf>
    <xf numFmtId="1" fontId="60" fillId="33" borderId="41" xfId="0" applyNumberFormat="1" applyFont="1" applyFill="1" applyBorder="1" applyAlignment="1">
      <alignment/>
    </xf>
    <xf numFmtId="0" fontId="0" fillId="0" borderId="17" xfId="0" applyFont="1" applyBorder="1" applyAlignment="1">
      <alignment/>
    </xf>
    <xf numFmtId="2" fontId="60" fillId="33" borderId="17" xfId="0" applyNumberFormat="1" applyFont="1" applyFill="1" applyBorder="1" applyAlignment="1">
      <alignment horizontal="center" wrapText="1"/>
    </xf>
    <xf numFmtId="1" fontId="60" fillId="33" borderId="42" xfId="0" applyNumberFormat="1" applyFont="1" applyFill="1" applyBorder="1" applyAlignment="1">
      <alignment horizontal="center" wrapText="1"/>
    </xf>
    <xf numFmtId="0" fontId="60" fillId="33" borderId="18" xfId="0" applyFont="1" applyFill="1" applyBorder="1" applyAlignment="1">
      <alignment horizontal="center"/>
    </xf>
    <xf numFmtId="4" fontId="60" fillId="33" borderId="102" xfId="0" applyNumberFormat="1" applyFont="1" applyFill="1" applyBorder="1" applyAlignment="1">
      <alignment horizontal="center" vertical="center" wrapText="1"/>
    </xf>
    <xf numFmtId="0" fontId="0" fillId="0" borderId="59" xfId="0" applyFont="1" applyBorder="1" applyAlignment="1">
      <alignment vertical="center"/>
    </xf>
    <xf numFmtId="0" fontId="0" fillId="0" borderId="77"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xf>
    <xf numFmtId="0" fontId="0" fillId="0" borderId="60" xfId="0" applyFont="1" applyBorder="1" applyAlignment="1">
      <alignment vertical="center"/>
    </xf>
    <xf numFmtId="0" fontId="60" fillId="42" borderId="22" xfId="0" applyFont="1" applyFill="1" applyBorder="1" applyAlignment="1">
      <alignment horizontal="center" vertical="center"/>
    </xf>
    <xf numFmtId="0" fontId="0" fillId="42" borderId="0" xfId="0" applyFont="1" applyFill="1" applyAlignment="1">
      <alignment horizontal="center" vertical="center"/>
    </xf>
    <xf numFmtId="0" fontId="0" fillId="42" borderId="60" xfId="0" applyFont="1" applyFill="1" applyBorder="1" applyAlignment="1">
      <alignment horizontal="center" vertical="center"/>
    </xf>
    <xf numFmtId="49" fontId="37" fillId="37" borderId="0" xfId="0" applyNumberFormat="1" applyFont="1" applyFill="1" applyBorder="1" applyAlignment="1">
      <alignment horizontal="center" vertical="center"/>
    </xf>
    <xf numFmtId="0" fontId="0" fillId="0" borderId="43" xfId="0" applyNumberFormat="1" applyFont="1" applyBorder="1" applyAlignment="1">
      <alignment horizontal="center" vertical="center"/>
    </xf>
    <xf numFmtId="49" fontId="37" fillId="37" borderId="0" xfId="0" applyNumberFormat="1" applyFont="1" applyFill="1" applyBorder="1" applyAlignment="1">
      <alignment horizontal="left" vertical="center"/>
    </xf>
    <xf numFmtId="0" fontId="0" fillId="0" borderId="0" xfId="0" applyNumberFormat="1" applyFont="1" applyBorder="1" applyAlignment="1">
      <alignment horizontal="left" vertical="center"/>
    </xf>
    <xf numFmtId="0" fontId="0" fillId="0" borderId="43" xfId="0" applyNumberFormat="1" applyFont="1" applyBorder="1" applyAlignment="1">
      <alignment horizontal="left" vertical="center"/>
    </xf>
    <xf numFmtId="1" fontId="37" fillId="0" borderId="13" xfId="0" applyNumberFormat="1" applyFont="1" applyFill="1" applyBorder="1" applyAlignment="1">
      <alignment horizontal="center"/>
    </xf>
    <xf numFmtId="0" fontId="0" fillId="0" borderId="13" xfId="0" applyFont="1" applyBorder="1" applyAlignment="1">
      <alignment horizontal="center"/>
    </xf>
    <xf numFmtId="1" fontId="60" fillId="33" borderId="110" xfId="0" applyNumberFormat="1" applyFont="1" applyFill="1" applyBorder="1" applyAlignment="1">
      <alignment horizontal="center" wrapText="1"/>
    </xf>
    <xf numFmtId="1" fontId="60" fillId="33" borderId="95" xfId="0" applyNumberFormat="1" applyFont="1" applyFill="1" applyBorder="1" applyAlignment="1">
      <alignment/>
    </xf>
    <xf numFmtId="0" fontId="60" fillId="33" borderId="111" xfId="0" applyFont="1" applyFill="1" applyBorder="1" applyAlignment="1">
      <alignment/>
    </xf>
    <xf numFmtId="0" fontId="0" fillId="33" borderId="112" xfId="0" applyFont="1" applyFill="1" applyBorder="1" applyAlignment="1">
      <alignment/>
    </xf>
    <xf numFmtId="0" fontId="0" fillId="0" borderId="113" xfId="0" applyFont="1" applyBorder="1" applyAlignment="1">
      <alignment/>
    </xf>
    <xf numFmtId="0" fontId="0" fillId="0" borderId="114" xfId="0" applyFont="1" applyBorder="1" applyAlignment="1">
      <alignment/>
    </xf>
    <xf numFmtId="4" fontId="0" fillId="33" borderId="112" xfId="0" applyNumberFormat="1" applyFont="1" applyFill="1" applyBorder="1" applyAlignment="1">
      <alignment horizontal="right"/>
    </xf>
    <xf numFmtId="0" fontId="0" fillId="0" borderId="18" xfId="0" applyFont="1" applyBorder="1" applyAlignment="1">
      <alignment/>
    </xf>
    <xf numFmtId="0" fontId="0" fillId="33" borderId="20" xfId="0" applyFont="1" applyFill="1" applyBorder="1" applyAlignment="1">
      <alignment/>
    </xf>
    <xf numFmtId="0" fontId="0" fillId="0" borderId="20" xfId="0" applyFont="1" applyBorder="1" applyAlignment="1">
      <alignment/>
    </xf>
    <xf numFmtId="49" fontId="60" fillId="33" borderId="57" xfId="0" applyNumberFormat="1" applyFont="1" applyFill="1" applyBorder="1" applyAlignment="1">
      <alignment horizontal="center" wrapText="1"/>
    </xf>
    <xf numFmtId="0" fontId="0" fillId="0" borderId="57" xfId="0" applyFont="1" applyBorder="1" applyAlignment="1">
      <alignment/>
    </xf>
    <xf numFmtId="0" fontId="60" fillId="33" borderId="19" xfId="0" applyFont="1" applyFill="1" applyBorder="1" applyAlignment="1">
      <alignment horizontal="center" wrapText="1"/>
    </xf>
    <xf numFmtId="0" fontId="0" fillId="0" borderId="19" xfId="0" applyFont="1" applyBorder="1" applyAlignment="1">
      <alignment/>
    </xf>
    <xf numFmtId="0" fontId="0" fillId="0" borderId="17" xfId="0" applyFont="1" applyBorder="1" applyAlignment="1">
      <alignment horizontal="center"/>
    </xf>
    <xf numFmtId="1" fontId="60" fillId="33" borderId="108" xfId="0" applyNumberFormat="1" applyFont="1" applyFill="1" applyBorder="1" applyAlignment="1">
      <alignment horizontal="center" wrapText="1"/>
    </xf>
    <xf numFmtId="1" fontId="60" fillId="33" borderId="106" xfId="0" applyNumberFormat="1" applyFont="1" applyFill="1" applyBorder="1" applyAlignment="1">
      <alignment horizontal="center" wrapText="1"/>
    </xf>
    <xf numFmtId="0" fontId="0" fillId="0" borderId="57" xfId="0" applyFont="1" applyBorder="1" applyAlignment="1">
      <alignment horizontal="center"/>
    </xf>
    <xf numFmtId="0" fontId="0" fillId="33" borderId="17" xfId="0" applyFont="1" applyFill="1" applyBorder="1" applyAlignment="1">
      <alignment horizontal="center" wrapText="1"/>
    </xf>
    <xf numFmtId="4" fontId="0" fillId="37" borderId="45" xfId="0" applyNumberFormat="1" applyFont="1" applyFill="1" applyBorder="1" applyAlignment="1">
      <alignment horizontal="right" vertical="center"/>
    </xf>
    <xf numFmtId="0" fontId="0" fillId="37" borderId="45" xfId="0" applyFont="1" applyFill="1" applyBorder="1" applyAlignment="1">
      <alignment/>
    </xf>
    <xf numFmtId="0" fontId="0" fillId="37" borderId="43" xfId="0" applyFont="1" applyFill="1" applyBorder="1" applyAlignment="1">
      <alignment/>
    </xf>
    <xf numFmtId="49" fontId="37" fillId="0" borderId="21" xfId="0" applyNumberFormat="1" applyFont="1" applyFill="1" applyBorder="1" applyAlignment="1">
      <alignment horizontal="left" indent="1"/>
    </xf>
    <xf numFmtId="0" fontId="0" fillId="0" borderId="45" xfId="0" applyFont="1" applyBorder="1" applyAlignment="1">
      <alignment horizontal="left" indent="1"/>
    </xf>
    <xf numFmtId="0" fontId="0" fillId="0" borderId="23" xfId="0" applyFont="1" applyBorder="1" applyAlignment="1">
      <alignment horizontal="left" indent="1"/>
    </xf>
    <xf numFmtId="0" fontId="0" fillId="0" borderId="43" xfId="0" applyFont="1" applyBorder="1" applyAlignment="1">
      <alignment horizontal="left" indent="1"/>
    </xf>
    <xf numFmtId="0" fontId="0" fillId="0" borderId="115" xfId="0" applyFont="1" applyBorder="1" applyAlignment="1">
      <alignment horizontal="center"/>
    </xf>
    <xf numFmtId="0" fontId="0" fillId="0" borderId="116" xfId="0" applyFont="1" applyBorder="1" applyAlignment="1">
      <alignment horizontal="center"/>
    </xf>
    <xf numFmtId="1" fontId="60" fillId="33" borderId="95" xfId="0" applyNumberFormat="1" applyFont="1" applyFill="1" applyBorder="1" applyAlignment="1">
      <alignment horizontal="center" wrapText="1"/>
    </xf>
    <xf numFmtId="1" fontId="60" fillId="33" borderId="111" xfId="0" applyNumberFormat="1" applyFont="1" applyFill="1" applyBorder="1" applyAlignment="1">
      <alignment horizontal="center" wrapText="1"/>
    </xf>
    <xf numFmtId="4" fontId="60" fillId="33" borderId="17" xfId="0" applyNumberFormat="1" applyFont="1" applyFill="1" applyBorder="1" applyAlignment="1">
      <alignment horizontal="center" wrapText="1"/>
    </xf>
    <xf numFmtId="49" fontId="80" fillId="0" borderId="0" xfId="0" applyNumberFormat="1" applyFont="1" applyBorder="1" applyAlignment="1">
      <alignment horizontal="left" vertical="center" indent="1"/>
    </xf>
    <xf numFmtId="0" fontId="0" fillId="0" borderId="0" xfId="0" applyAlignment="1">
      <alignment horizontal="left" vertical="center" indent="1"/>
    </xf>
    <xf numFmtId="0" fontId="0" fillId="0" borderId="43" xfId="0" applyBorder="1" applyAlignment="1">
      <alignment horizontal="left" vertical="center" indent="1"/>
    </xf>
    <xf numFmtId="0" fontId="0" fillId="33" borderId="48" xfId="0" applyFont="1" applyFill="1" applyBorder="1" applyAlignment="1">
      <alignment/>
    </xf>
    <xf numFmtId="0" fontId="0" fillId="0" borderId="12" xfId="0" applyBorder="1" applyAlignment="1">
      <alignment/>
    </xf>
    <xf numFmtId="4" fontId="60" fillId="33" borderId="48" xfId="0" applyNumberFormat="1" applyFont="1" applyFill="1" applyBorder="1" applyAlignment="1">
      <alignment horizontal="center" vertical="center" wrapText="1"/>
    </xf>
    <xf numFmtId="1" fontId="60" fillId="33" borderId="48" xfId="0" applyNumberFormat="1" applyFont="1" applyFill="1" applyBorder="1" applyAlignment="1">
      <alignment horizontal="center" vertical="top" wrapText="1"/>
    </xf>
    <xf numFmtId="0" fontId="0" fillId="0" borderId="12" xfId="0" applyBorder="1" applyAlignment="1">
      <alignment horizontal="center"/>
    </xf>
    <xf numFmtId="0" fontId="60" fillId="33" borderId="48" xfId="0" applyFont="1" applyFill="1" applyBorder="1" applyAlignment="1">
      <alignment horizontal="center" vertical="top" wrapText="1"/>
    </xf>
    <xf numFmtId="1" fontId="60" fillId="33" borderId="73" xfId="0" applyNumberFormat="1" applyFont="1" applyFill="1" applyBorder="1" applyAlignment="1">
      <alignment horizontal="center" vertical="center" wrapText="1"/>
    </xf>
    <xf numFmtId="0" fontId="0" fillId="0" borderId="72" xfId="0" applyBorder="1" applyAlignment="1">
      <alignment/>
    </xf>
    <xf numFmtId="0" fontId="60" fillId="33" borderId="48" xfId="0" applyFont="1" applyFill="1" applyBorder="1" applyAlignment="1">
      <alignment horizontal="left" vertical="center" wrapText="1" indent="1"/>
    </xf>
    <xf numFmtId="0" fontId="0" fillId="0" borderId="12" xfId="0" applyBorder="1" applyAlignment="1">
      <alignment horizontal="left" indent="1"/>
    </xf>
    <xf numFmtId="0" fontId="0" fillId="37" borderId="46" xfId="0" applyFont="1" applyFill="1" applyBorder="1" applyAlignment="1">
      <alignment/>
    </xf>
    <xf numFmtId="0" fontId="0" fillId="37" borderId="44" xfId="0" applyFont="1" applyFill="1" applyBorder="1" applyAlignment="1">
      <alignment/>
    </xf>
    <xf numFmtId="0" fontId="60" fillId="0" borderId="117" xfId="0" applyFont="1" applyBorder="1" applyAlignment="1">
      <alignment horizontal="center" wrapText="1"/>
    </xf>
    <xf numFmtId="0" fontId="0" fillId="0" borderId="20" xfId="0" applyFont="1" applyBorder="1" applyAlignment="1">
      <alignment horizontal="center" wrapText="1"/>
    </xf>
    <xf numFmtId="0" fontId="60" fillId="0" borderId="20" xfId="0" applyFont="1" applyBorder="1" applyAlignment="1">
      <alignment horizontal="center" wrapText="1"/>
    </xf>
    <xf numFmtId="0" fontId="71" fillId="34" borderId="20" xfId="0" applyFont="1" applyFill="1" applyBorder="1" applyAlignment="1">
      <alignment horizontal="center" wrapText="1"/>
    </xf>
    <xf numFmtId="0" fontId="60" fillId="0" borderId="22" xfId="0" applyFont="1" applyBorder="1" applyAlignment="1">
      <alignment horizontal="center" wrapText="1"/>
    </xf>
    <xf numFmtId="0" fontId="60" fillId="0" borderId="60" xfId="0" applyFont="1" applyBorder="1" applyAlignment="1">
      <alignment/>
    </xf>
    <xf numFmtId="0" fontId="60" fillId="0" borderId="22" xfId="0" applyFont="1" applyBorder="1" applyAlignment="1">
      <alignment/>
    </xf>
    <xf numFmtId="0" fontId="60" fillId="0" borderId="20" xfId="0" applyFont="1" applyBorder="1" applyAlignment="1">
      <alignment horizontal="center"/>
    </xf>
    <xf numFmtId="0" fontId="0" fillId="0" borderId="60" xfId="0" applyFont="1" applyBorder="1" applyAlignment="1">
      <alignment horizontal="center" wrapText="1"/>
    </xf>
    <xf numFmtId="0" fontId="60" fillId="0" borderId="0" xfId="0" applyFont="1" applyBorder="1" applyAlignment="1">
      <alignment horizontal="center" wrapText="1"/>
    </xf>
    <xf numFmtId="0" fontId="60" fillId="0" borderId="60" xfId="0" applyFont="1" applyBorder="1" applyAlignment="1">
      <alignment horizontal="center"/>
    </xf>
    <xf numFmtId="0" fontId="60" fillId="0" borderId="0" xfId="0" applyFont="1" applyBorder="1" applyAlignment="1">
      <alignment horizontal="center"/>
    </xf>
    <xf numFmtId="4" fontId="60" fillId="0" borderId="62" xfId="0" applyNumberFormat="1" applyFont="1" applyBorder="1" applyAlignment="1">
      <alignment horizontal="right" vertical="center" indent="2"/>
    </xf>
    <xf numFmtId="0" fontId="0" fillId="0" borderId="20" xfId="0" applyFont="1" applyBorder="1" applyAlignment="1">
      <alignment horizontal="right" indent="2"/>
    </xf>
    <xf numFmtId="0" fontId="0" fillId="0" borderId="36" xfId="0" applyFont="1" applyBorder="1" applyAlignment="1">
      <alignment horizontal="right" indent="2"/>
    </xf>
    <xf numFmtId="3" fontId="60" fillId="0" borderId="46" xfId="0" applyNumberFormat="1" applyFont="1" applyBorder="1" applyAlignment="1">
      <alignment horizontal="center" vertical="center"/>
    </xf>
    <xf numFmtId="3" fontId="60" fillId="0" borderId="60" xfId="0" applyNumberFormat="1" applyFont="1" applyBorder="1" applyAlignment="1">
      <alignment horizontal="center" vertical="center"/>
    </xf>
    <xf numFmtId="3" fontId="60" fillId="0" borderId="44" xfId="0" applyNumberFormat="1" applyFont="1" applyBorder="1" applyAlignment="1">
      <alignment horizontal="center" vertical="center"/>
    </xf>
    <xf numFmtId="4" fontId="60" fillId="37" borderId="62" xfId="0" applyNumberFormat="1" applyFont="1" applyFill="1" applyBorder="1" applyAlignment="1">
      <alignment horizontal="center" vertical="center"/>
    </xf>
    <xf numFmtId="4" fontId="60" fillId="37" borderId="20" xfId="0" applyNumberFormat="1" applyFont="1" applyFill="1" applyBorder="1" applyAlignment="1">
      <alignment horizontal="center" vertical="center"/>
    </xf>
    <xf numFmtId="4" fontId="60" fillId="37" borderId="36" xfId="0" applyNumberFormat="1" applyFont="1" applyFill="1" applyBorder="1" applyAlignment="1">
      <alignment horizontal="center" vertical="center"/>
    </xf>
    <xf numFmtId="0" fontId="0" fillId="0" borderId="112" xfId="0" applyFont="1" applyBorder="1" applyAlignment="1">
      <alignment/>
    </xf>
    <xf numFmtId="0" fontId="60" fillId="0" borderId="112" xfId="0" applyFont="1" applyBorder="1" applyAlignment="1">
      <alignment/>
    </xf>
    <xf numFmtId="0" fontId="71" fillId="34" borderId="112" xfId="0" applyFont="1" applyFill="1" applyBorder="1" applyAlignment="1">
      <alignment horizontal="center"/>
    </xf>
    <xf numFmtId="0" fontId="56" fillId="34" borderId="113" xfId="0" applyFont="1" applyFill="1" applyBorder="1" applyAlignment="1">
      <alignment horizontal="center"/>
    </xf>
    <xf numFmtId="0" fontId="56" fillId="34" borderId="114" xfId="0" applyFont="1" applyFill="1" applyBorder="1" applyAlignment="1">
      <alignment horizontal="center"/>
    </xf>
    <xf numFmtId="0" fontId="2" fillId="0" borderId="22" xfId="0" applyFont="1" applyBorder="1" applyAlignment="1">
      <alignment horizontal="left" wrapText="1" indent="1"/>
    </xf>
    <xf numFmtId="0" fontId="60" fillId="0" borderId="0" xfId="0" applyFont="1" applyBorder="1" applyAlignment="1">
      <alignment horizontal="left" indent="1"/>
    </xf>
    <xf numFmtId="0" fontId="60" fillId="0" borderId="60" xfId="0" applyFont="1" applyBorder="1" applyAlignment="1">
      <alignment horizontal="left" indent="1"/>
    </xf>
    <xf numFmtId="0" fontId="60" fillId="0" borderId="22" xfId="0" applyFont="1" applyBorder="1" applyAlignment="1">
      <alignment horizontal="left" indent="1"/>
    </xf>
    <xf numFmtId="49" fontId="0" fillId="0" borderId="118" xfId="0" applyNumberFormat="1" applyFont="1" applyBorder="1" applyAlignment="1">
      <alignment horizontal="center" vertical="center"/>
    </xf>
    <xf numFmtId="49" fontId="0" fillId="0" borderId="118" xfId="0" applyNumberFormat="1" applyFont="1" applyBorder="1" applyAlignment="1">
      <alignment/>
    </xf>
    <xf numFmtId="49" fontId="0" fillId="0" borderId="119" xfId="0" applyNumberFormat="1" applyFont="1" applyBorder="1" applyAlignment="1">
      <alignment/>
    </xf>
    <xf numFmtId="49" fontId="0" fillId="0" borderId="53" xfId="0" applyNumberFormat="1" applyFont="1" applyBorder="1" applyAlignment="1">
      <alignment horizontal="center"/>
    </xf>
    <xf numFmtId="49" fontId="0" fillId="0" borderId="116" xfId="0" applyNumberFormat="1" applyFont="1" applyBorder="1" applyAlignment="1">
      <alignment/>
    </xf>
    <xf numFmtId="49" fontId="0" fillId="0" borderId="120" xfId="0" applyNumberFormat="1" applyFont="1" applyBorder="1" applyAlignment="1">
      <alignment vertical="center"/>
    </xf>
    <xf numFmtId="49" fontId="0" fillId="0" borderId="120" xfId="0" applyNumberFormat="1" applyFont="1" applyBorder="1" applyAlignment="1">
      <alignment/>
    </xf>
    <xf numFmtId="49" fontId="0" fillId="0" borderId="121" xfId="0" applyNumberFormat="1" applyFont="1" applyBorder="1" applyAlignment="1">
      <alignment/>
    </xf>
    <xf numFmtId="49" fontId="60" fillId="0" borderId="23" xfId="0" applyNumberFormat="1" applyFont="1" applyBorder="1" applyAlignment="1">
      <alignment vertical="center"/>
    </xf>
    <xf numFmtId="49" fontId="0" fillId="0" borderId="104" xfId="0" applyNumberFormat="1" applyFont="1" applyBorder="1" applyAlignment="1">
      <alignment/>
    </xf>
    <xf numFmtId="0" fontId="60" fillId="0" borderId="45" xfId="0" applyFont="1" applyBorder="1" applyAlignment="1">
      <alignment horizontal="left" vertical="center" wrapText="1" indent="1"/>
    </xf>
    <xf numFmtId="0" fontId="60" fillId="0" borderId="45" xfId="0" applyFont="1" applyBorder="1" applyAlignment="1">
      <alignment horizontal="left" vertical="center" indent="1"/>
    </xf>
    <xf numFmtId="0" fontId="60" fillId="0" borderId="46" xfId="0" applyFont="1" applyBorder="1" applyAlignment="1">
      <alignment horizontal="left" vertical="center" indent="1"/>
    </xf>
    <xf numFmtId="0" fontId="60" fillId="0" borderId="0" xfId="0" applyFont="1" applyBorder="1" applyAlignment="1">
      <alignment horizontal="left" vertical="center" indent="1"/>
    </xf>
    <xf numFmtId="0" fontId="60" fillId="0" borderId="60" xfId="0" applyFont="1" applyBorder="1" applyAlignment="1">
      <alignment horizontal="left" vertical="center" indent="1"/>
    </xf>
    <xf numFmtId="0" fontId="60" fillId="0" borderId="43" xfId="0" applyFont="1" applyBorder="1" applyAlignment="1">
      <alignment horizontal="left" vertical="center" indent="1"/>
    </xf>
    <xf numFmtId="0" fontId="60" fillId="0" borderId="44" xfId="0" applyFont="1" applyBorder="1" applyAlignment="1">
      <alignment horizontal="left" vertical="center" indent="1"/>
    </xf>
    <xf numFmtId="4" fontId="60" fillId="0" borderId="62" xfId="0" applyNumberFormat="1" applyFont="1" applyBorder="1" applyAlignment="1">
      <alignment horizontal="center" vertical="center"/>
    </xf>
    <xf numFmtId="4" fontId="60" fillId="0" borderId="20" xfId="0" applyNumberFormat="1" applyFont="1" applyBorder="1" applyAlignment="1">
      <alignment horizontal="center"/>
    </xf>
    <xf numFmtId="4" fontId="60" fillId="0" borderId="36" xfId="0" applyNumberFormat="1" applyFont="1" applyBorder="1" applyAlignment="1">
      <alignment horizontal="center"/>
    </xf>
    <xf numFmtId="4" fontId="60" fillId="0" borderId="16" xfId="0" applyNumberFormat="1" applyFont="1" applyBorder="1" applyAlignment="1">
      <alignment horizontal="right" vertical="center" indent="2"/>
    </xf>
    <xf numFmtId="0" fontId="0" fillId="0" borderId="18" xfId="0" applyFont="1" applyBorder="1" applyAlignment="1">
      <alignment horizontal="right" indent="2"/>
    </xf>
    <xf numFmtId="0" fontId="0" fillId="0" borderId="35" xfId="0" applyFont="1" applyBorder="1" applyAlignment="1">
      <alignment horizontal="right" indent="2"/>
    </xf>
    <xf numFmtId="0" fontId="60" fillId="0" borderId="22" xfId="0" applyFont="1" applyBorder="1" applyAlignment="1">
      <alignment horizontal="center"/>
    </xf>
    <xf numFmtId="49" fontId="0" fillId="0" borderId="50" xfId="0" applyNumberFormat="1" applyFont="1" applyBorder="1" applyAlignment="1">
      <alignment horizontal="left" vertical="center"/>
    </xf>
    <xf numFmtId="49" fontId="0" fillId="0" borderId="50" xfId="0" applyNumberFormat="1" applyFont="1" applyBorder="1" applyAlignment="1">
      <alignment/>
    </xf>
    <xf numFmtId="49" fontId="0" fillId="0" borderId="51" xfId="0" applyNumberFormat="1" applyFont="1" applyBorder="1" applyAlignment="1">
      <alignment/>
    </xf>
    <xf numFmtId="49" fontId="0" fillId="0" borderId="52" xfId="0" applyNumberFormat="1" applyFont="1" applyBorder="1" applyAlignment="1">
      <alignment horizontal="center"/>
    </xf>
    <xf numFmtId="49" fontId="0" fillId="0" borderId="122" xfId="0" applyNumberFormat="1" applyFont="1" applyBorder="1" applyAlignment="1">
      <alignment/>
    </xf>
    <xf numFmtId="3" fontId="60" fillId="0" borderId="46" xfId="0" applyNumberFormat="1" applyFont="1" applyFill="1" applyBorder="1" applyAlignment="1">
      <alignment horizontal="center" vertical="center"/>
    </xf>
    <xf numFmtId="3" fontId="60" fillId="37" borderId="62" xfId="0" applyNumberFormat="1" applyFont="1" applyFill="1" applyBorder="1" applyAlignment="1">
      <alignment horizontal="center" vertical="center"/>
    </xf>
    <xf numFmtId="3" fontId="60" fillId="37" borderId="20" xfId="0" applyNumberFormat="1" applyFont="1" applyFill="1" applyBorder="1" applyAlignment="1">
      <alignment horizontal="center" vertical="center"/>
    </xf>
    <xf numFmtId="3" fontId="0" fillId="37" borderId="36" xfId="0" applyNumberFormat="1" applyFont="1" applyFill="1" applyBorder="1" applyAlignment="1">
      <alignment/>
    </xf>
    <xf numFmtId="3" fontId="60" fillId="0" borderId="62" xfId="0" applyNumberFormat="1" applyFont="1" applyBorder="1" applyAlignment="1">
      <alignment horizontal="center" vertical="center"/>
    </xf>
    <xf numFmtId="3" fontId="60" fillId="0" borderId="20" xfId="0" applyNumberFormat="1" applyFont="1" applyBorder="1" applyAlignment="1">
      <alignment horizontal="center" vertical="center"/>
    </xf>
    <xf numFmtId="3" fontId="60" fillId="0" borderId="36" xfId="0" applyNumberFormat="1" applyFont="1" applyBorder="1" applyAlignment="1">
      <alignment horizontal="center" vertical="center"/>
    </xf>
    <xf numFmtId="3" fontId="60" fillId="37" borderId="46" xfId="0" applyNumberFormat="1" applyFont="1" applyFill="1" applyBorder="1" applyAlignment="1">
      <alignment horizontal="center" vertical="center"/>
    </xf>
    <xf numFmtId="3" fontId="60" fillId="37" borderId="60" xfId="0" applyNumberFormat="1" applyFont="1" applyFill="1" applyBorder="1" applyAlignment="1">
      <alignment horizontal="center" vertical="center"/>
    </xf>
    <xf numFmtId="3" fontId="60" fillId="37" borderId="44" xfId="0" applyNumberFormat="1" applyFont="1" applyFill="1" applyBorder="1" applyAlignment="1">
      <alignment horizontal="center" vertical="center"/>
    </xf>
    <xf numFmtId="4" fontId="60" fillId="37" borderId="20" xfId="0" applyNumberFormat="1" applyFont="1" applyFill="1" applyBorder="1" applyAlignment="1">
      <alignment horizontal="center"/>
    </xf>
    <xf numFmtId="4" fontId="60" fillId="37" borderId="36" xfId="0" applyNumberFormat="1" applyFont="1" applyFill="1" applyBorder="1" applyAlignment="1">
      <alignment horizontal="center"/>
    </xf>
    <xf numFmtId="4" fontId="60" fillId="37" borderId="16" xfId="0" applyNumberFormat="1" applyFont="1" applyFill="1" applyBorder="1" applyAlignment="1">
      <alignment horizontal="right" vertical="center" indent="2"/>
    </xf>
    <xf numFmtId="0" fontId="0" fillId="37" borderId="18" xfId="0" applyFont="1" applyFill="1" applyBorder="1" applyAlignment="1">
      <alignment horizontal="right" indent="2"/>
    </xf>
    <xf numFmtId="0" fontId="0" fillId="37" borderId="35" xfId="0" applyFont="1" applyFill="1" applyBorder="1" applyAlignment="1">
      <alignment horizontal="right" indent="2"/>
    </xf>
    <xf numFmtId="3" fontId="60" fillId="35" borderId="62" xfId="0" applyNumberFormat="1" applyFont="1" applyFill="1" applyBorder="1" applyAlignment="1">
      <alignment horizontal="center" vertical="center"/>
    </xf>
    <xf numFmtId="3" fontId="60" fillId="35" borderId="20" xfId="0" applyNumberFormat="1" applyFont="1" applyFill="1" applyBorder="1" applyAlignment="1">
      <alignment horizontal="center" vertical="center"/>
    </xf>
    <xf numFmtId="3" fontId="0" fillId="35" borderId="36" xfId="0" applyNumberFormat="1" applyFont="1" applyFill="1" applyBorder="1" applyAlignment="1">
      <alignment/>
    </xf>
    <xf numFmtId="4" fontId="60" fillId="35" borderId="62" xfId="0" applyNumberFormat="1" applyFont="1" applyFill="1" applyBorder="1" applyAlignment="1">
      <alignment horizontal="center" vertical="center"/>
    </xf>
    <xf numFmtId="4" fontId="60" fillId="35" borderId="20" xfId="0" applyNumberFormat="1" applyFont="1" applyFill="1" applyBorder="1" applyAlignment="1">
      <alignment horizontal="center"/>
    </xf>
    <xf numFmtId="0" fontId="0" fillId="35" borderId="36" xfId="0" applyFont="1" applyFill="1" applyBorder="1" applyAlignment="1">
      <alignment/>
    </xf>
    <xf numFmtId="3" fontId="60" fillId="35" borderId="46" xfId="0" applyNumberFormat="1" applyFont="1" applyFill="1" applyBorder="1" applyAlignment="1">
      <alignment horizontal="center" vertical="center"/>
    </xf>
    <xf numFmtId="3" fontId="60" fillId="35" borderId="60" xfId="0" applyNumberFormat="1" applyFont="1" applyFill="1" applyBorder="1" applyAlignment="1">
      <alignment horizontal="center" vertical="center"/>
    </xf>
    <xf numFmtId="3" fontId="60" fillId="35" borderId="44" xfId="0" applyNumberFormat="1" applyFont="1" applyFill="1" applyBorder="1" applyAlignment="1">
      <alignment horizontal="center" vertical="center"/>
    </xf>
    <xf numFmtId="4" fontId="60" fillId="35" borderId="36" xfId="0" applyNumberFormat="1" applyFont="1" applyFill="1" applyBorder="1" applyAlignment="1">
      <alignment horizontal="center"/>
    </xf>
    <xf numFmtId="0" fontId="0" fillId="37" borderId="18" xfId="0" applyFont="1" applyFill="1" applyBorder="1" applyAlignment="1">
      <alignment horizontal="right" vertical="center" indent="2"/>
    </xf>
    <xf numFmtId="0" fontId="0" fillId="37" borderId="35" xfId="0" applyFont="1" applyFill="1" applyBorder="1" applyAlignment="1">
      <alignment horizontal="right" vertical="center" indent="2"/>
    </xf>
    <xf numFmtId="0" fontId="79" fillId="37" borderId="45" xfId="0" applyFont="1" applyFill="1" applyBorder="1" applyAlignment="1" applyProtection="1">
      <alignment horizontal="left"/>
      <protection/>
    </xf>
    <xf numFmtId="0" fontId="0" fillId="37" borderId="45" xfId="0" applyFont="1" applyFill="1" applyBorder="1" applyAlignment="1" applyProtection="1">
      <alignment horizontal="left"/>
      <protection/>
    </xf>
    <xf numFmtId="0" fontId="0" fillId="37" borderId="45" xfId="0" applyFont="1" applyFill="1" applyBorder="1" applyAlignment="1" applyProtection="1">
      <alignment horizontal="right"/>
      <protection/>
    </xf>
    <xf numFmtId="0" fontId="95" fillId="34" borderId="21" xfId="0" applyFont="1" applyFill="1" applyBorder="1" applyAlignment="1" applyProtection="1">
      <alignment vertical="center"/>
      <protection/>
    </xf>
    <xf numFmtId="0" fontId="95" fillId="34" borderId="45" xfId="0" applyFont="1" applyFill="1" applyBorder="1" applyAlignment="1" applyProtection="1">
      <alignment vertical="center"/>
      <protection/>
    </xf>
    <xf numFmtId="0" fontId="78" fillId="0" borderId="46" xfId="0" applyFont="1" applyBorder="1" applyAlignment="1" applyProtection="1">
      <alignment/>
      <protection/>
    </xf>
    <xf numFmtId="0" fontId="95" fillId="34" borderId="22" xfId="0" applyFont="1" applyFill="1" applyBorder="1" applyAlignment="1" applyProtection="1">
      <alignment vertical="center"/>
      <protection/>
    </xf>
    <xf numFmtId="0" fontId="95" fillId="34" borderId="0" xfId="0" applyFont="1" applyFill="1" applyBorder="1" applyAlignment="1" applyProtection="1">
      <alignment vertical="center"/>
      <protection/>
    </xf>
    <xf numFmtId="0" fontId="78" fillId="0" borderId="60" xfId="0" applyFont="1" applyBorder="1" applyAlignment="1" applyProtection="1">
      <alignment/>
      <protection/>
    </xf>
    <xf numFmtId="0" fontId="95" fillId="34" borderId="23" xfId="0" applyFont="1" applyFill="1" applyBorder="1" applyAlignment="1" applyProtection="1">
      <alignment vertical="center"/>
      <protection/>
    </xf>
    <xf numFmtId="0" fontId="95" fillId="34" borderId="43" xfId="0" applyFont="1" applyFill="1" applyBorder="1" applyAlignment="1" applyProtection="1">
      <alignment vertical="center"/>
      <protection/>
    </xf>
    <xf numFmtId="0" fontId="78" fillId="0" borderId="44" xfId="0" applyFont="1" applyBorder="1" applyAlignment="1" applyProtection="1">
      <alignment/>
      <protection/>
    </xf>
    <xf numFmtId="0" fontId="79" fillId="37" borderId="21" xfId="0" applyFont="1" applyFill="1" applyBorder="1" applyAlignment="1" applyProtection="1">
      <alignment horizontal="center" vertical="center" wrapText="1"/>
      <protection/>
    </xf>
    <xf numFmtId="0" fontId="79" fillId="37" borderId="45" xfId="0" applyFont="1" applyFill="1" applyBorder="1" applyAlignment="1" applyProtection="1">
      <alignment horizontal="center" vertical="center" wrapText="1"/>
      <protection/>
    </xf>
    <xf numFmtId="0" fontId="79" fillId="37" borderId="46" xfId="0" applyFont="1" applyFill="1" applyBorder="1" applyAlignment="1" applyProtection="1">
      <alignment horizontal="center" vertical="center" wrapText="1"/>
      <protection/>
    </xf>
    <xf numFmtId="0" fontId="79" fillId="37" borderId="22" xfId="0" applyFont="1" applyFill="1" applyBorder="1" applyAlignment="1" applyProtection="1">
      <alignment horizontal="center" vertical="center" wrapText="1"/>
      <protection/>
    </xf>
    <xf numFmtId="0" fontId="79" fillId="37" borderId="0" xfId="0" applyFont="1" applyFill="1" applyBorder="1" applyAlignment="1" applyProtection="1">
      <alignment horizontal="center" vertical="center" wrapText="1"/>
      <protection/>
    </xf>
    <xf numFmtId="0" fontId="79" fillId="37" borderId="60" xfId="0" applyFont="1" applyFill="1" applyBorder="1" applyAlignment="1" applyProtection="1">
      <alignment horizontal="center" vertical="center" wrapText="1"/>
      <protection/>
    </xf>
    <xf numFmtId="0" fontId="78" fillId="37" borderId="22" xfId="0" applyFont="1" applyFill="1" applyBorder="1" applyAlignment="1" applyProtection="1">
      <alignment/>
      <protection/>
    </xf>
    <xf numFmtId="0" fontId="78" fillId="37" borderId="0" xfId="0" applyFont="1" applyFill="1" applyBorder="1" applyAlignment="1" applyProtection="1">
      <alignment/>
      <protection/>
    </xf>
    <xf numFmtId="0" fontId="78" fillId="37" borderId="60" xfId="0" applyFont="1" applyFill="1" applyBorder="1" applyAlignment="1" applyProtection="1">
      <alignment/>
      <protection/>
    </xf>
    <xf numFmtId="0" fontId="78" fillId="37" borderId="22" xfId="0" applyFont="1" applyFill="1" applyBorder="1" applyAlignment="1">
      <alignment wrapText="1"/>
    </xf>
    <xf numFmtId="0" fontId="78" fillId="37" borderId="123" xfId="0" applyFont="1" applyFill="1" applyBorder="1" applyAlignment="1">
      <alignment wrapText="1"/>
    </xf>
    <xf numFmtId="0" fontId="79" fillId="0" borderId="0" xfId="0" applyFont="1" applyBorder="1" applyAlignment="1" applyProtection="1">
      <alignment horizontal="left" vertical="center" wrapText="1"/>
      <protection/>
    </xf>
    <xf numFmtId="0" fontId="78" fillId="0" borderId="0" xfId="0" applyFont="1" applyAlignment="1">
      <alignment wrapText="1"/>
    </xf>
    <xf numFmtId="0" fontId="78" fillId="0" borderId="60" xfId="0" applyFont="1" applyBorder="1" applyAlignment="1">
      <alignment wrapText="1"/>
    </xf>
    <xf numFmtId="0" fontId="78" fillId="0" borderId="124" xfId="0" applyFont="1" applyBorder="1" applyAlignment="1">
      <alignment wrapText="1"/>
    </xf>
    <xf numFmtId="0" fontId="78" fillId="0" borderId="125" xfId="0" applyFont="1" applyBorder="1" applyAlignment="1">
      <alignment wrapText="1"/>
    </xf>
    <xf numFmtId="0" fontId="90" fillId="34" borderId="126" xfId="0" applyFont="1" applyFill="1" applyBorder="1" applyAlignment="1" applyProtection="1">
      <alignment horizontal="center" vertical="center" textRotation="180"/>
      <protection/>
    </xf>
    <xf numFmtId="0" fontId="90" fillId="34" borderId="127" xfId="0" applyFont="1" applyFill="1" applyBorder="1" applyAlignment="1">
      <alignment horizontal="center" vertical="center" textRotation="180"/>
    </xf>
    <xf numFmtId="0" fontId="90" fillId="34" borderId="128" xfId="0" applyFont="1" applyFill="1" applyBorder="1" applyAlignment="1">
      <alignment horizontal="center" vertical="center" textRotation="180"/>
    </xf>
    <xf numFmtId="0" fontId="90" fillId="34" borderId="129" xfId="0" applyFont="1" applyFill="1" applyBorder="1" applyAlignment="1">
      <alignment horizontal="center" vertical="center" textRotation="180"/>
    </xf>
    <xf numFmtId="0" fontId="90" fillId="34" borderId="21" xfId="0" applyFont="1" applyFill="1" applyBorder="1" applyAlignment="1" applyProtection="1">
      <alignment horizontal="left" vertical="center" wrapText="1" indent="1"/>
      <protection/>
    </xf>
    <xf numFmtId="0" fontId="96" fillId="0" borderId="45" xfId="0" applyFont="1" applyBorder="1" applyAlignment="1">
      <alignment horizontal="left" wrapText="1" indent="1"/>
    </xf>
    <xf numFmtId="0" fontId="96" fillId="0" borderId="46" xfId="0" applyFont="1" applyBorder="1" applyAlignment="1">
      <alignment horizontal="left" wrapText="1" indent="1"/>
    </xf>
    <xf numFmtId="0" fontId="96" fillId="0" borderId="22" xfId="0" applyFont="1" applyBorder="1" applyAlignment="1">
      <alignment horizontal="left" wrapText="1" indent="1"/>
    </xf>
    <xf numFmtId="0" fontId="96" fillId="0" borderId="0" xfId="0" applyFont="1" applyBorder="1" applyAlignment="1">
      <alignment horizontal="left" wrapText="1" indent="1"/>
    </xf>
    <xf numFmtId="0" fontId="96" fillId="0" borderId="60" xfId="0" applyFont="1" applyBorder="1" applyAlignment="1">
      <alignment horizontal="left" wrapText="1" indent="1"/>
    </xf>
    <xf numFmtId="0" fontId="96" fillId="0" borderId="23" xfId="0" applyFont="1" applyBorder="1" applyAlignment="1">
      <alignment horizontal="left" wrapText="1" indent="1"/>
    </xf>
    <xf numFmtId="0" fontId="96" fillId="0" borderId="43" xfId="0" applyFont="1" applyBorder="1" applyAlignment="1">
      <alignment horizontal="left" wrapText="1" indent="1"/>
    </xf>
    <xf numFmtId="0" fontId="96" fillId="0" borderId="44" xfId="0" applyFont="1" applyBorder="1" applyAlignment="1">
      <alignment horizontal="left" wrapText="1" indent="1"/>
    </xf>
    <xf numFmtId="0" fontId="97" fillId="39" borderId="21" xfId="0" applyFont="1" applyFill="1" applyBorder="1" applyAlignment="1" applyProtection="1">
      <alignment horizontal="center" vertical="center"/>
      <protection/>
    </xf>
    <xf numFmtId="0" fontId="97" fillId="39" borderId="45" xfId="0" applyFont="1" applyFill="1" applyBorder="1" applyAlignment="1" applyProtection="1">
      <alignment horizontal="center" vertical="center"/>
      <protection/>
    </xf>
    <xf numFmtId="0" fontId="96" fillId="39" borderId="45" xfId="0" applyFont="1" applyFill="1" applyBorder="1" applyAlignment="1" applyProtection="1">
      <alignment/>
      <protection/>
    </xf>
    <xf numFmtId="0" fontId="96" fillId="39" borderId="46" xfId="0" applyFont="1" applyFill="1" applyBorder="1" applyAlignment="1" applyProtection="1">
      <alignment/>
      <protection/>
    </xf>
    <xf numFmtId="0" fontId="96" fillId="39" borderId="22" xfId="0" applyFont="1" applyFill="1" applyBorder="1" applyAlignment="1" applyProtection="1">
      <alignment/>
      <protection/>
    </xf>
    <xf numFmtId="0" fontId="96" fillId="39" borderId="0" xfId="0" applyFont="1" applyFill="1" applyBorder="1" applyAlignment="1" applyProtection="1">
      <alignment/>
      <protection/>
    </xf>
    <xf numFmtId="0" fontId="96" fillId="39" borderId="60" xfId="0" applyFont="1" applyFill="1" applyBorder="1" applyAlignment="1" applyProtection="1">
      <alignment/>
      <protection/>
    </xf>
    <xf numFmtId="0" fontId="96" fillId="39" borderId="23" xfId="0" applyFont="1" applyFill="1" applyBorder="1" applyAlignment="1" applyProtection="1">
      <alignment/>
      <protection/>
    </xf>
    <xf numFmtId="0" fontId="96" fillId="39" borderId="43" xfId="0" applyFont="1" applyFill="1" applyBorder="1" applyAlignment="1" applyProtection="1">
      <alignment/>
      <protection/>
    </xf>
    <xf numFmtId="0" fontId="96" fillId="39" borderId="44" xfId="0" applyFont="1" applyFill="1" applyBorder="1" applyAlignment="1" applyProtection="1">
      <alignment/>
      <protection/>
    </xf>
    <xf numFmtId="0" fontId="79" fillId="37" borderId="57" xfId="0" applyFont="1" applyFill="1" applyBorder="1" applyAlignment="1">
      <alignment horizontal="center" wrapText="1"/>
    </xf>
    <xf numFmtId="0" fontId="0" fillId="0" borderId="57" xfId="0" applyBorder="1" applyAlignment="1">
      <alignment horizontal="center" wrapText="1"/>
    </xf>
    <xf numFmtId="0" fontId="0" fillId="0" borderId="130" xfId="0" applyBorder="1" applyAlignment="1">
      <alignment horizontal="center" wrapText="1"/>
    </xf>
    <xf numFmtId="0" fontId="79" fillId="37" borderId="18" xfId="0" applyFont="1" applyFill="1" applyBorder="1" applyAlignment="1">
      <alignment horizontal="center" wrapText="1"/>
    </xf>
    <xf numFmtId="0" fontId="0" fillId="0" borderId="18" xfId="0" applyBorder="1" applyAlignment="1">
      <alignment horizontal="center" wrapText="1"/>
    </xf>
    <xf numFmtId="0" fontId="0" fillId="0" borderId="131" xfId="0" applyBorder="1" applyAlignment="1">
      <alignment horizontal="center" wrapText="1"/>
    </xf>
    <xf numFmtId="0" fontId="79" fillId="37" borderId="132" xfId="0" applyFont="1" applyFill="1" applyBorder="1" applyAlignment="1" applyProtection="1">
      <alignment horizontal="center" vertical="top" wrapText="1"/>
      <protection/>
    </xf>
    <xf numFmtId="0" fontId="78" fillId="37" borderId="133" xfId="0" applyFont="1" applyFill="1" applyBorder="1" applyAlignment="1" applyProtection="1">
      <alignment horizontal="center" wrapText="1"/>
      <protection/>
    </xf>
    <xf numFmtId="0" fontId="79" fillId="37" borderId="57" xfId="0" applyFont="1" applyFill="1" applyBorder="1" applyAlignment="1" applyProtection="1">
      <alignment horizontal="center" wrapText="1"/>
      <protection/>
    </xf>
    <xf numFmtId="0" fontId="78" fillId="37" borderId="57" xfId="0" applyFont="1" applyFill="1" applyBorder="1" applyAlignment="1">
      <alignment wrapText="1"/>
    </xf>
    <xf numFmtId="0" fontId="78" fillId="37" borderId="130" xfId="0" applyFont="1" applyFill="1" applyBorder="1" applyAlignment="1">
      <alignment wrapText="1"/>
    </xf>
    <xf numFmtId="0" fontId="79" fillId="37" borderId="17" xfId="0" applyFont="1" applyFill="1" applyBorder="1" applyAlignment="1" applyProtection="1">
      <alignment horizontal="center" wrapText="1"/>
      <protection/>
    </xf>
    <xf numFmtId="0" fontId="78" fillId="37" borderId="17" xfId="0" applyFont="1" applyFill="1" applyBorder="1" applyAlignment="1">
      <alignment wrapText="1"/>
    </xf>
    <xf numFmtId="0" fontId="78" fillId="37" borderId="134" xfId="0" applyFont="1" applyFill="1" applyBorder="1" applyAlignment="1">
      <alignment wrapText="1"/>
    </xf>
    <xf numFmtId="0" fontId="79" fillId="37" borderId="18" xfId="0" applyFont="1" applyFill="1" applyBorder="1" applyAlignment="1" applyProtection="1">
      <alignment horizontal="center" wrapText="1"/>
      <protection/>
    </xf>
    <xf numFmtId="0" fontId="78" fillId="37" borderId="18" xfId="0" applyFont="1" applyFill="1" applyBorder="1" applyAlignment="1">
      <alignment wrapText="1"/>
    </xf>
    <xf numFmtId="0" fontId="78" fillId="37" borderId="131" xfId="0" applyFont="1" applyFill="1" applyBorder="1" applyAlignment="1">
      <alignment wrapText="1"/>
    </xf>
    <xf numFmtId="49" fontId="0" fillId="37" borderId="135" xfId="0" applyNumberFormat="1" applyFont="1" applyFill="1" applyBorder="1" applyAlignment="1" applyProtection="1">
      <alignment horizontal="center" vertical="top" wrapText="1"/>
      <protection/>
    </xf>
    <xf numFmtId="0" fontId="0" fillId="37" borderId="136" xfId="0" applyFill="1" applyBorder="1" applyAlignment="1" applyProtection="1">
      <alignment horizontal="center" wrapText="1"/>
      <protection/>
    </xf>
    <xf numFmtId="49" fontId="85" fillId="37" borderId="132" xfId="0" applyNumberFormat="1" applyFont="1" applyFill="1" applyBorder="1" applyAlignment="1" applyProtection="1">
      <alignment horizontal="center" vertical="center" wrapText="1"/>
      <protection/>
    </xf>
    <xf numFmtId="0" fontId="0" fillId="37" borderId="133" xfId="0" applyFill="1" applyBorder="1" applyAlignment="1" applyProtection="1">
      <alignment horizontal="center" wrapText="1"/>
      <protection/>
    </xf>
    <xf numFmtId="0" fontId="79" fillId="37" borderId="50" xfId="0" applyFont="1" applyFill="1" applyBorder="1" applyAlignment="1" applyProtection="1">
      <alignment horizontal="left" vertical="center" wrapText="1" indent="1"/>
      <protection/>
    </xf>
    <xf numFmtId="0" fontId="79" fillId="37" borderId="51" xfId="0" applyFont="1" applyFill="1" applyBorder="1" applyAlignment="1" applyProtection="1">
      <alignment horizontal="left" vertical="center" wrapText="1" indent="1"/>
      <protection/>
    </xf>
    <xf numFmtId="0" fontId="79" fillId="37" borderId="20" xfId="0" applyFont="1" applyFill="1" applyBorder="1" applyAlignment="1">
      <alignment horizontal="center" wrapText="1"/>
    </xf>
    <xf numFmtId="0" fontId="78" fillId="37" borderId="20" xfId="0" applyFont="1" applyFill="1" applyBorder="1" applyAlignment="1">
      <alignment horizontal="center" wrapText="1"/>
    </xf>
    <xf numFmtId="0" fontId="78" fillId="37" borderId="137" xfId="0" applyFont="1" applyFill="1" applyBorder="1" applyAlignment="1">
      <alignment horizontal="center" wrapText="1"/>
    </xf>
    <xf numFmtId="0" fontId="79" fillId="37" borderId="20" xfId="0" applyFont="1" applyFill="1" applyBorder="1" applyAlignment="1" applyProtection="1">
      <alignment horizontal="center" wrapText="1"/>
      <protection/>
    </xf>
    <xf numFmtId="0" fontId="79" fillId="37" borderId="60" xfId="0" applyFont="1" applyFill="1" applyBorder="1" applyAlignment="1">
      <alignment horizontal="center" vertical="center"/>
    </xf>
    <xf numFmtId="0" fontId="79" fillId="37" borderId="22" xfId="0" applyFont="1" applyFill="1" applyBorder="1" applyAlignment="1">
      <alignment horizontal="center" vertical="center"/>
    </xf>
    <xf numFmtId="0" fontId="7" fillId="35" borderId="45" xfId="0" applyFont="1" applyFill="1" applyBorder="1" applyAlignment="1" applyProtection="1">
      <alignment horizontal="left" vertical="center" wrapText="1"/>
      <protection/>
    </xf>
    <xf numFmtId="0" fontId="7" fillId="35" borderId="46" xfId="0" applyFont="1" applyFill="1" applyBorder="1" applyAlignment="1" applyProtection="1">
      <alignment horizontal="left" vertical="center" wrapText="1"/>
      <protection/>
    </xf>
    <xf numFmtId="0" fontId="7" fillId="35" borderId="0" xfId="0" applyFont="1" applyFill="1" applyBorder="1" applyAlignment="1" applyProtection="1">
      <alignment horizontal="left" vertical="center" wrapText="1"/>
      <protection/>
    </xf>
    <xf numFmtId="0" fontId="7" fillId="35" borderId="60" xfId="0" applyFont="1" applyFill="1" applyBorder="1" applyAlignment="1" applyProtection="1">
      <alignment horizontal="left" vertical="center" wrapText="1"/>
      <protection/>
    </xf>
    <xf numFmtId="0" fontId="7" fillId="35" borderId="138" xfId="0" applyFont="1" applyFill="1" applyBorder="1" applyAlignment="1" applyProtection="1">
      <alignment horizontal="left" vertical="center" wrapText="1"/>
      <protection/>
    </xf>
    <xf numFmtId="0" fontId="7" fillId="35" borderId="139" xfId="0" applyFont="1" applyFill="1" applyBorder="1" applyAlignment="1" applyProtection="1">
      <alignment horizontal="left" vertical="center" wrapText="1"/>
      <protection/>
    </xf>
    <xf numFmtId="0" fontId="98" fillId="34" borderId="140" xfId="0" applyFont="1" applyFill="1" applyBorder="1" applyAlignment="1" applyProtection="1">
      <alignment horizontal="left" vertical="center" wrapText="1"/>
      <protection/>
    </xf>
    <xf numFmtId="0" fontId="98" fillId="34" borderId="91" xfId="0" applyFont="1" applyFill="1" applyBorder="1" applyAlignment="1" applyProtection="1">
      <alignment horizontal="left" vertical="center" wrapText="1"/>
      <protection/>
    </xf>
    <xf numFmtId="0" fontId="98" fillId="34" borderId="141" xfId="0" applyFont="1" applyFill="1" applyBorder="1" applyAlignment="1" applyProtection="1">
      <alignment horizontal="left" vertical="center" wrapText="1"/>
      <protection/>
    </xf>
    <xf numFmtId="0" fontId="98" fillId="34" borderId="142" xfId="0" applyFont="1" applyFill="1" applyBorder="1" applyAlignment="1" applyProtection="1">
      <alignment horizontal="left" vertical="center" wrapText="1"/>
      <protection/>
    </xf>
    <xf numFmtId="0" fontId="98" fillId="34" borderId="0" xfId="0" applyFont="1" applyFill="1" applyBorder="1" applyAlignment="1" applyProtection="1">
      <alignment horizontal="left" vertical="center" wrapText="1"/>
      <protection/>
    </xf>
    <xf numFmtId="0" fontId="98" fillId="34" borderId="60" xfId="0" applyFont="1" applyFill="1" applyBorder="1" applyAlignment="1" applyProtection="1">
      <alignment horizontal="left" vertical="center" wrapText="1"/>
      <protection/>
    </xf>
    <xf numFmtId="0" fontId="99" fillId="34" borderId="142" xfId="0" applyFont="1" applyFill="1" applyBorder="1" applyAlignment="1" applyProtection="1">
      <alignment horizontal="left" vertical="center" wrapText="1"/>
      <protection/>
    </xf>
    <xf numFmtId="0" fontId="99" fillId="34" borderId="0" xfId="0" applyFont="1" applyFill="1" applyBorder="1" applyAlignment="1" applyProtection="1">
      <alignment horizontal="left" vertical="center" wrapText="1"/>
      <protection/>
    </xf>
    <xf numFmtId="0" fontId="99" fillId="34" borderId="60" xfId="0" applyFont="1" applyFill="1" applyBorder="1" applyAlignment="1" applyProtection="1">
      <alignment horizontal="left" vertical="center" wrapText="1"/>
      <protection/>
    </xf>
    <xf numFmtId="0" fontId="99" fillId="34" borderId="143" xfId="0" applyFont="1" applyFill="1" applyBorder="1" applyAlignment="1" applyProtection="1">
      <alignment horizontal="left" vertical="center" wrapText="1"/>
      <protection/>
    </xf>
    <xf numFmtId="0" fontId="99" fillId="34" borderId="43" xfId="0" applyFont="1" applyFill="1" applyBorder="1" applyAlignment="1" applyProtection="1">
      <alignment horizontal="left" vertical="center" wrapText="1"/>
      <protection/>
    </xf>
    <xf numFmtId="0" fontId="99" fillId="34" borderId="44" xfId="0" applyFont="1" applyFill="1" applyBorder="1" applyAlignment="1" applyProtection="1">
      <alignment horizontal="left" vertical="center" wrapText="1"/>
      <protection/>
    </xf>
    <xf numFmtId="0" fontId="80" fillId="0" borderId="99" xfId="0" applyFont="1" applyBorder="1" applyAlignment="1" applyProtection="1">
      <alignment horizontal="left" vertical="center" wrapText="1" indent="1"/>
      <protection/>
    </xf>
    <xf numFmtId="0" fontId="80" fillId="0" borderId="92" xfId="0" applyFont="1" applyBorder="1" applyAlignment="1" applyProtection="1">
      <alignment horizontal="left" vertical="center" wrapText="1" indent="1"/>
      <protection/>
    </xf>
    <xf numFmtId="0" fontId="0" fillId="0" borderId="92" xfId="0" applyBorder="1" applyAlignment="1">
      <alignment horizontal="left" vertical="center" wrapText="1" indent="1"/>
    </xf>
    <xf numFmtId="2" fontId="80" fillId="35" borderId="99" xfId="0" applyNumberFormat="1" applyFont="1" applyFill="1" applyBorder="1" applyAlignment="1">
      <alignment horizontal="right" vertical="center" wrapText="1"/>
    </xf>
    <xf numFmtId="0" fontId="0" fillId="0" borderId="92" xfId="0" applyBorder="1" applyAlignment="1">
      <alignment vertical="center" wrapText="1"/>
    </xf>
    <xf numFmtId="0" fontId="0" fillId="0" borderId="144" xfId="0" applyBorder="1" applyAlignment="1">
      <alignment vertical="center" wrapText="1"/>
    </xf>
    <xf numFmtId="0" fontId="100" fillId="39" borderId="21" xfId="0" applyFont="1" applyFill="1" applyBorder="1" applyAlignment="1" applyProtection="1">
      <alignment horizontal="center" vertical="center"/>
      <protection/>
    </xf>
    <xf numFmtId="0" fontId="100" fillId="39" borderId="45" xfId="0" applyFont="1" applyFill="1" applyBorder="1" applyAlignment="1">
      <alignment horizontal="center" vertical="center"/>
    </xf>
    <xf numFmtId="0" fontId="100" fillId="39" borderId="46" xfId="0" applyFont="1" applyFill="1" applyBorder="1" applyAlignment="1">
      <alignment horizontal="center" vertical="center"/>
    </xf>
    <xf numFmtId="0" fontId="100" fillId="39" borderId="23" xfId="0" applyFont="1" applyFill="1" applyBorder="1" applyAlignment="1">
      <alignment horizontal="center" vertical="center"/>
    </xf>
    <xf numFmtId="0" fontId="100" fillId="39" borderId="43" xfId="0" applyFont="1" applyFill="1" applyBorder="1" applyAlignment="1">
      <alignment horizontal="center" vertical="center"/>
    </xf>
    <xf numFmtId="0" fontId="100" fillId="39" borderId="44" xfId="0" applyFont="1" applyFill="1" applyBorder="1" applyAlignment="1">
      <alignment horizontal="center" vertical="center"/>
    </xf>
    <xf numFmtId="0" fontId="97" fillId="0" borderId="145" xfId="0" applyFont="1" applyBorder="1" applyAlignment="1" applyProtection="1">
      <alignment horizontal="center"/>
      <protection/>
    </xf>
    <xf numFmtId="0" fontId="97" fillId="0" borderId="135" xfId="0" applyFont="1" applyBorder="1" applyAlignment="1">
      <alignment horizontal="center"/>
    </xf>
    <xf numFmtId="0" fontId="97" fillId="0" borderId="136" xfId="0" applyFont="1" applyBorder="1" applyAlignment="1">
      <alignment horizontal="center"/>
    </xf>
    <xf numFmtId="0" fontId="82" fillId="0" borderId="146" xfId="0" applyFont="1" applyBorder="1" applyAlignment="1" applyProtection="1">
      <alignment horizontal="center" vertical="top"/>
      <protection/>
    </xf>
    <xf numFmtId="0" fontId="82" fillId="0" borderId="147" xfId="0" applyFont="1" applyBorder="1" applyAlignment="1">
      <alignment horizontal="center" vertical="top"/>
    </xf>
    <xf numFmtId="0" fontId="82" fillId="0" borderId="148" xfId="0" applyFont="1" applyBorder="1" applyAlignment="1">
      <alignment horizontal="center" vertical="top"/>
    </xf>
    <xf numFmtId="0" fontId="82" fillId="0" borderId="80" xfId="0" applyFont="1" applyBorder="1" applyAlignment="1" applyProtection="1">
      <alignment horizontal="center" vertical="top"/>
      <protection/>
    </xf>
    <xf numFmtId="0" fontId="82" fillId="0" borderId="132" xfId="0" applyFont="1" applyBorder="1" applyAlignment="1">
      <alignment horizontal="center" vertical="top"/>
    </xf>
    <xf numFmtId="0" fontId="82" fillId="0" borderId="133" xfId="0" applyFont="1" applyBorder="1" applyAlignment="1">
      <alignment horizontal="center" vertical="top"/>
    </xf>
    <xf numFmtId="0" fontId="0" fillId="0" borderId="79" xfId="0" applyBorder="1" applyAlignment="1" applyProtection="1">
      <alignment/>
      <protection/>
    </xf>
    <xf numFmtId="0" fontId="0" fillId="0" borderId="149" xfId="0" applyBorder="1" applyAlignment="1">
      <alignment/>
    </xf>
    <xf numFmtId="0" fontId="0" fillId="0" borderId="150" xfId="0" applyBorder="1" applyAlignment="1">
      <alignment/>
    </xf>
    <xf numFmtId="0" fontId="0" fillId="0" borderId="123" xfId="0" applyBorder="1" applyAlignment="1">
      <alignment/>
    </xf>
    <xf numFmtId="0" fontId="0" fillId="0" borderId="124" xfId="0" applyBorder="1" applyAlignment="1">
      <alignment/>
    </xf>
    <xf numFmtId="0" fontId="0" fillId="0" borderId="125" xfId="0" applyBorder="1" applyAlignment="1">
      <alignment/>
    </xf>
    <xf numFmtId="0" fontId="0" fillId="0" borderId="69" xfId="0" applyBorder="1" applyAlignment="1" applyProtection="1">
      <alignment/>
      <protection/>
    </xf>
    <xf numFmtId="0" fontId="0" fillId="0" borderId="96" xfId="0" applyBorder="1" applyAlignment="1">
      <alignment/>
    </xf>
    <xf numFmtId="0" fontId="0" fillId="0" borderId="97" xfId="0" applyBorder="1" applyAlignment="1">
      <alignment/>
    </xf>
    <xf numFmtId="0" fontId="0" fillId="0" borderId="22" xfId="0" applyBorder="1" applyAlignment="1">
      <alignment/>
    </xf>
    <xf numFmtId="0" fontId="0" fillId="0" borderId="0" xfId="0" applyAlignment="1">
      <alignment/>
    </xf>
    <xf numFmtId="0" fontId="0" fillId="0" borderId="60" xfId="0" applyBorder="1" applyAlignment="1">
      <alignment/>
    </xf>
    <xf numFmtId="0" fontId="80" fillId="37" borderId="99" xfId="0" applyFont="1" applyFill="1" applyBorder="1" applyAlignment="1" applyProtection="1">
      <alignment horizontal="left" vertical="center" wrapText="1" indent="1"/>
      <protection/>
    </xf>
    <xf numFmtId="0" fontId="80" fillId="37" borderId="92" xfId="0" applyFont="1" applyFill="1" applyBorder="1" applyAlignment="1" applyProtection="1">
      <alignment horizontal="left" vertical="center" wrapText="1" indent="1"/>
      <protection/>
    </xf>
    <xf numFmtId="0" fontId="80" fillId="37" borderId="92" xfId="0" applyNumberFormat="1" applyFont="1" applyFill="1" applyBorder="1" applyAlignment="1" applyProtection="1">
      <alignment horizontal="right" vertical="center" indent="3"/>
      <protection/>
    </xf>
    <xf numFmtId="0" fontId="84" fillId="37" borderId="92" xfId="0" applyNumberFormat="1" applyFont="1" applyFill="1" applyBorder="1" applyAlignment="1">
      <alignment horizontal="right" vertical="center" indent="3"/>
    </xf>
    <xf numFmtId="0" fontId="84" fillId="37" borderId="92" xfId="0" applyFont="1" applyFill="1" applyBorder="1" applyAlignment="1">
      <alignment horizontal="right" vertical="center" indent="3"/>
    </xf>
    <xf numFmtId="0" fontId="84" fillId="37" borderId="144" xfId="0" applyFont="1" applyFill="1" applyBorder="1" applyAlignment="1">
      <alignment horizontal="right" vertical="center" indent="3"/>
    </xf>
    <xf numFmtId="166" fontId="80" fillId="35" borderId="151" xfId="0" applyNumberFormat="1" applyFont="1" applyFill="1" applyBorder="1" applyAlignment="1">
      <alignment horizontal="center" vertical="center" wrapText="1"/>
    </xf>
    <xf numFmtId="166" fontId="80" fillId="35" borderId="152" xfId="0" applyNumberFormat="1" applyFont="1" applyFill="1" applyBorder="1" applyAlignment="1">
      <alignment horizontal="center" vertical="center" wrapText="1"/>
    </xf>
    <xf numFmtId="0" fontId="80" fillId="35" borderId="92" xfId="0" applyFont="1" applyFill="1" applyBorder="1" applyAlignment="1">
      <alignment horizontal="left" vertical="center" wrapText="1"/>
    </xf>
    <xf numFmtId="0" fontId="60" fillId="0" borderId="92" xfId="0" applyFont="1" applyBorder="1" applyAlignment="1">
      <alignment horizontal="left" vertical="center" wrapText="1"/>
    </xf>
    <xf numFmtId="0" fontId="60" fillId="0" borderId="144" xfId="0" applyFont="1" applyBorder="1" applyAlignment="1">
      <alignment horizontal="left" vertical="center" wrapText="1"/>
    </xf>
    <xf numFmtId="4" fontId="80" fillId="35" borderId="98" xfId="0" applyNumberFormat="1" applyFont="1" applyFill="1" applyBorder="1" applyAlignment="1" applyProtection="1">
      <alignment horizontal="center" vertical="center" wrapText="1"/>
      <protection/>
    </xf>
    <xf numFmtId="0" fontId="60" fillId="0" borderId="92" xfId="0" applyFont="1" applyBorder="1" applyAlignment="1">
      <alignment horizontal="center" vertical="center" wrapText="1"/>
    </xf>
    <xf numFmtId="0" fontId="0" fillId="0" borderId="61" xfId="0" applyBorder="1" applyAlignment="1">
      <alignment vertical="center" wrapText="1"/>
    </xf>
    <xf numFmtId="4" fontId="80" fillId="39" borderId="98" xfId="0" applyNumberFormat="1" applyFont="1" applyFill="1" applyBorder="1" applyAlignment="1" applyProtection="1">
      <alignment horizontal="center" vertical="center" wrapText="1"/>
      <protection locked="0"/>
    </xf>
    <xf numFmtId="4" fontId="0" fillId="39" borderId="92" xfId="0" applyNumberFormat="1" applyFill="1" applyBorder="1" applyAlignment="1" applyProtection="1">
      <alignment horizontal="center" vertical="center" wrapText="1"/>
      <protection locked="0"/>
    </xf>
    <xf numFmtId="0" fontId="80" fillId="35" borderId="92" xfId="0" applyFont="1" applyFill="1" applyBorder="1" applyAlignment="1">
      <alignment horizontal="left" vertical="center" wrapText="1" indent="1"/>
    </xf>
    <xf numFmtId="0" fontId="84" fillId="35" borderId="61" xfId="0" applyFont="1" applyFill="1" applyBorder="1" applyAlignment="1">
      <alignment horizontal="left" vertical="center" wrapText="1" indent="1"/>
    </xf>
    <xf numFmtId="0" fontId="81" fillId="0" borderId="52" xfId="0" applyFont="1" applyBorder="1" applyAlignment="1">
      <alignment horizontal="left" vertical="center" wrapText="1" indent="1"/>
    </xf>
    <xf numFmtId="4" fontId="81" fillId="35" borderId="52" xfId="0" applyNumberFormat="1" applyFont="1" applyFill="1" applyBorder="1" applyAlignment="1" applyProtection="1">
      <alignment horizontal="right" vertical="center" wrapText="1" indent="1"/>
      <protection/>
    </xf>
    <xf numFmtId="4" fontId="81" fillId="35" borderId="122" xfId="0" applyNumberFormat="1" applyFont="1" applyFill="1" applyBorder="1" applyAlignment="1" applyProtection="1">
      <alignment horizontal="right" vertical="center" wrapText="1" indent="1"/>
      <protection/>
    </xf>
    <xf numFmtId="4" fontId="81" fillId="35" borderId="73" xfId="0" applyNumberFormat="1" applyFont="1" applyFill="1" applyBorder="1" applyAlignment="1" applyProtection="1">
      <alignment horizontal="right" vertical="center" wrapText="1" indent="1"/>
      <protection/>
    </xf>
    <xf numFmtId="4" fontId="81" fillId="0" borderId="95" xfId="0" applyNumberFormat="1" applyFont="1" applyBorder="1" applyAlignment="1">
      <alignment horizontal="right" vertical="center" wrapText="1" indent="1"/>
    </xf>
    <xf numFmtId="4" fontId="81" fillId="35" borderId="72" xfId="0" applyNumberFormat="1" applyFont="1" applyFill="1" applyBorder="1" applyAlignment="1" applyProtection="1">
      <alignment horizontal="right" vertical="center" indent="1"/>
      <protection/>
    </xf>
    <xf numFmtId="4" fontId="81" fillId="35" borderId="50" xfId="0" applyNumberFormat="1" applyFont="1" applyFill="1" applyBorder="1" applyAlignment="1">
      <alignment horizontal="right" vertical="center" indent="1"/>
    </xf>
    <xf numFmtId="0" fontId="82" fillId="0" borderId="51" xfId="0" applyFont="1" applyBorder="1" applyAlignment="1">
      <alignment horizontal="right" indent="1"/>
    </xf>
    <xf numFmtId="0" fontId="81" fillId="0" borderId="53" xfId="0" applyFont="1" applyBorder="1" applyAlignment="1">
      <alignment horizontal="left" vertical="center" wrapText="1" indent="1"/>
    </xf>
    <xf numFmtId="0" fontId="81" fillId="0" borderId="54" xfId="0" applyFont="1" applyBorder="1" applyAlignment="1">
      <alignment horizontal="left" vertical="center" wrapText="1" indent="1"/>
    </xf>
    <xf numFmtId="4" fontId="81" fillId="35" borderId="53" xfId="0" applyNumberFormat="1" applyFont="1" applyFill="1" applyBorder="1" applyAlignment="1" applyProtection="1">
      <alignment horizontal="right" vertical="center" wrapText="1" indent="1"/>
      <protection/>
    </xf>
    <xf numFmtId="4" fontId="81" fillId="35" borderId="116" xfId="0" applyNumberFormat="1" applyFont="1" applyFill="1" applyBorder="1" applyAlignment="1" applyProtection="1">
      <alignment horizontal="right" vertical="center" wrapText="1" indent="1"/>
      <protection/>
    </xf>
    <xf numFmtId="4" fontId="81" fillId="35" borderId="10" xfId="0" applyNumberFormat="1" applyFont="1" applyFill="1" applyBorder="1" applyAlignment="1" applyProtection="1">
      <alignment horizontal="right" vertical="center" wrapText="1" indent="1"/>
      <protection/>
    </xf>
    <xf numFmtId="4" fontId="81" fillId="0" borderId="10" xfId="0" applyNumberFormat="1" applyFont="1" applyBorder="1" applyAlignment="1">
      <alignment horizontal="right" vertical="center" wrapText="1" indent="1"/>
    </xf>
    <xf numFmtId="4" fontId="81" fillId="0" borderId="38" xfId="0" applyNumberFormat="1" applyFont="1" applyBorder="1" applyAlignment="1">
      <alignment horizontal="right" vertical="center" wrapText="1" indent="1"/>
    </xf>
    <xf numFmtId="4" fontId="81" fillId="35" borderId="115" xfId="0" applyNumberFormat="1" applyFont="1" applyFill="1" applyBorder="1" applyAlignment="1" applyProtection="1">
      <alignment horizontal="right" vertical="center" indent="1"/>
      <protection/>
    </xf>
    <xf numFmtId="4" fontId="81" fillId="35" borderId="54" xfId="0" applyNumberFormat="1" applyFont="1" applyFill="1" applyBorder="1" applyAlignment="1">
      <alignment horizontal="right" vertical="center" indent="1"/>
    </xf>
    <xf numFmtId="0" fontId="82" fillId="0" borderId="55" xfId="0" applyFont="1" applyBorder="1" applyAlignment="1">
      <alignment horizontal="right" indent="1"/>
    </xf>
    <xf numFmtId="4" fontId="81" fillId="35" borderId="72" xfId="0" applyNumberFormat="1" applyFont="1" applyFill="1" applyBorder="1" applyAlignment="1" applyProtection="1">
      <alignment horizontal="right" vertical="center" wrapText="1" indent="1"/>
      <protection/>
    </xf>
    <xf numFmtId="4" fontId="81" fillId="35" borderId="50" xfId="0" applyNumberFormat="1" applyFont="1" applyFill="1" applyBorder="1" applyAlignment="1">
      <alignment horizontal="right" indent="1"/>
    </xf>
    <xf numFmtId="0" fontId="81" fillId="35" borderId="21" xfId="0" applyFont="1" applyFill="1" applyBorder="1" applyAlignment="1" applyProtection="1">
      <alignment horizontal="center" vertical="center" wrapText="1"/>
      <protection/>
    </xf>
    <xf numFmtId="0" fontId="81" fillId="35" borderId="45" xfId="0" applyFont="1" applyFill="1" applyBorder="1" applyAlignment="1" applyProtection="1">
      <alignment horizontal="center" vertical="center" wrapText="1"/>
      <protection/>
    </xf>
    <xf numFmtId="0" fontId="82" fillId="0" borderId="46" xfId="0" applyFont="1" applyBorder="1" applyAlignment="1">
      <alignment/>
    </xf>
    <xf numFmtId="2" fontId="81" fillId="35" borderId="23" xfId="0" applyNumberFormat="1" applyFont="1" applyFill="1" applyBorder="1" applyAlignment="1" applyProtection="1">
      <alignment horizontal="center" vertical="center" wrapText="1"/>
      <protection/>
    </xf>
    <xf numFmtId="2" fontId="81" fillId="35" borderId="104" xfId="0" applyNumberFormat="1" applyFont="1" applyFill="1" applyBorder="1" applyAlignment="1" applyProtection="1">
      <alignment horizontal="center" vertical="center" wrapText="1"/>
      <protection/>
    </xf>
    <xf numFmtId="2" fontId="81" fillId="35" borderId="34" xfId="0" applyNumberFormat="1" applyFont="1" applyFill="1" applyBorder="1" applyAlignment="1" applyProtection="1">
      <alignment horizontal="center" vertical="center" wrapText="1"/>
      <protection/>
    </xf>
    <xf numFmtId="0" fontId="82" fillId="0" borderId="34" xfId="0" applyFont="1" applyBorder="1" applyAlignment="1">
      <alignment horizontal="center" vertical="center" wrapText="1"/>
    </xf>
    <xf numFmtId="0" fontId="82" fillId="0" borderId="109" xfId="0" applyFont="1" applyBorder="1" applyAlignment="1">
      <alignment horizontal="center" vertical="center" wrapText="1"/>
    </xf>
    <xf numFmtId="1" fontId="81" fillId="35" borderId="109" xfId="0" applyNumberFormat="1" applyFont="1" applyFill="1" applyBorder="1" applyAlignment="1" applyProtection="1">
      <alignment horizontal="center" vertical="center" wrapText="1"/>
      <protection/>
    </xf>
    <xf numFmtId="0" fontId="82" fillId="0" borderId="43" xfId="0" applyFont="1" applyBorder="1" applyAlignment="1">
      <alignment vertical="center" wrapText="1"/>
    </xf>
    <xf numFmtId="0" fontId="82" fillId="0" borderId="44" xfId="0" applyFont="1" applyBorder="1" applyAlignment="1">
      <alignment/>
    </xf>
    <xf numFmtId="0" fontId="82" fillId="0" borderId="52" xfId="0" applyFont="1" applyBorder="1" applyAlignment="1">
      <alignment horizontal="left" wrapText="1" indent="1"/>
    </xf>
    <xf numFmtId="0" fontId="82" fillId="0" borderId="50" xfId="0" applyFont="1" applyBorder="1" applyAlignment="1">
      <alignment horizontal="left" wrapText="1" indent="1"/>
    </xf>
    <xf numFmtId="4" fontId="81" fillId="35" borderId="67" xfId="0" applyNumberFormat="1" applyFont="1" applyFill="1" applyBorder="1" applyAlignment="1" applyProtection="1">
      <alignment horizontal="right" vertical="center" wrapText="1" indent="1"/>
      <protection/>
    </xf>
    <xf numFmtId="4" fontId="81" fillId="35" borderId="153" xfId="0" applyNumberFormat="1" applyFont="1" applyFill="1" applyBorder="1" applyAlignment="1" applyProtection="1">
      <alignment horizontal="right" vertical="center" wrapText="1" indent="1"/>
      <protection/>
    </xf>
    <xf numFmtId="4" fontId="81" fillId="35" borderId="95" xfId="0" applyNumberFormat="1" applyFont="1" applyFill="1" applyBorder="1" applyAlignment="1">
      <alignment horizontal="right" indent="1"/>
    </xf>
    <xf numFmtId="0" fontId="82" fillId="0" borderId="111" xfId="0" applyFont="1" applyBorder="1" applyAlignment="1">
      <alignment horizontal="right" indent="1"/>
    </xf>
    <xf numFmtId="0" fontId="81" fillId="37" borderId="99" xfId="0" applyFont="1" applyFill="1" applyBorder="1" applyAlignment="1" applyProtection="1">
      <alignment horizontal="left" vertical="center" wrapText="1" indent="1"/>
      <protection/>
    </xf>
    <xf numFmtId="0" fontId="81" fillId="37" borderId="92" xfId="0" applyFont="1" applyFill="1" applyBorder="1" applyAlignment="1" applyProtection="1">
      <alignment horizontal="left" vertical="center" wrapText="1" indent="1"/>
      <protection/>
    </xf>
    <xf numFmtId="1" fontId="81" fillId="37" borderId="99" xfId="0" applyNumberFormat="1" applyFont="1" applyFill="1" applyBorder="1" applyAlignment="1" applyProtection="1">
      <alignment horizontal="right" vertical="center" wrapText="1" indent="3"/>
      <protection/>
    </xf>
    <xf numFmtId="0" fontId="0" fillId="37" borderId="92" xfId="0" applyFill="1" applyBorder="1" applyAlignment="1">
      <alignment horizontal="right" vertical="center" wrapText="1" indent="3"/>
    </xf>
    <xf numFmtId="4" fontId="81" fillId="37" borderId="99" xfId="0" applyNumberFormat="1" applyFont="1" applyFill="1" applyBorder="1" applyAlignment="1" applyProtection="1">
      <alignment horizontal="right" vertical="center" wrapText="1" indent="2"/>
      <protection/>
    </xf>
    <xf numFmtId="4" fontId="82" fillId="37" borderId="61" xfId="0" applyNumberFormat="1" applyFont="1" applyFill="1" applyBorder="1" applyAlignment="1">
      <alignment horizontal="right" vertical="center" wrapText="1" indent="2"/>
    </xf>
    <xf numFmtId="0" fontId="81" fillId="0" borderId="21" xfId="0" applyFont="1" applyBorder="1" applyAlignment="1" applyProtection="1">
      <alignment horizontal="left" vertical="center" wrapText="1" indent="1"/>
      <protection/>
    </xf>
    <xf numFmtId="0" fontId="82" fillId="0" borderId="45" xfId="0" applyFont="1" applyBorder="1" applyAlignment="1">
      <alignment horizontal="left" wrapText="1" indent="1"/>
    </xf>
    <xf numFmtId="0" fontId="82" fillId="0" borderId="46" xfId="0" applyFont="1" applyBorder="1" applyAlignment="1">
      <alignment horizontal="left" wrapText="1" indent="1"/>
    </xf>
    <xf numFmtId="0" fontId="82" fillId="0" borderId="110" xfId="0" applyFont="1" applyBorder="1" applyAlignment="1">
      <alignment horizontal="left" wrapText="1" indent="1"/>
    </xf>
    <xf numFmtId="0" fontId="82" fillId="0" borderId="95" xfId="0" applyFont="1" applyBorder="1" applyAlignment="1">
      <alignment horizontal="left" wrapText="1" indent="1"/>
    </xf>
    <xf numFmtId="0" fontId="82" fillId="0" borderId="111" xfId="0" applyFont="1" applyBorder="1" applyAlignment="1">
      <alignment horizontal="left" wrapText="1" indent="1"/>
    </xf>
    <xf numFmtId="0" fontId="81" fillId="0" borderId="45" xfId="0" applyFont="1" applyBorder="1" applyAlignment="1">
      <alignment horizontal="center" vertical="center" wrapText="1"/>
    </xf>
    <xf numFmtId="0" fontId="81" fillId="37" borderId="22" xfId="0" applyFont="1" applyFill="1" applyBorder="1" applyAlignment="1" applyProtection="1">
      <alignment horizontal="center" vertical="center" wrapText="1"/>
      <protection/>
    </xf>
    <xf numFmtId="0" fontId="81" fillId="37" borderId="0" xfId="0" applyFont="1" applyFill="1" applyBorder="1" applyAlignment="1">
      <alignment horizontal="center" vertical="center" wrapText="1"/>
    </xf>
    <xf numFmtId="0" fontId="81" fillId="0" borderId="46" xfId="0" applyFont="1" applyBorder="1" applyAlignment="1">
      <alignment horizontal="center" vertical="center" wrapText="1"/>
    </xf>
    <xf numFmtId="4" fontId="81" fillId="37" borderId="21" xfId="0" applyNumberFormat="1" applyFont="1" applyFill="1" applyBorder="1" applyAlignment="1" applyProtection="1">
      <alignment horizontal="right" vertical="center" wrapText="1" indent="1"/>
      <protection/>
    </xf>
    <xf numFmtId="4" fontId="81" fillId="37" borderId="45" xfId="0" applyNumberFormat="1" applyFont="1" applyFill="1" applyBorder="1" applyAlignment="1" applyProtection="1">
      <alignment horizontal="right" vertical="center" wrapText="1" indent="1"/>
      <protection/>
    </xf>
    <xf numFmtId="4" fontId="81" fillId="37" borderId="22" xfId="0" applyNumberFormat="1" applyFont="1" applyFill="1" applyBorder="1" applyAlignment="1" applyProtection="1">
      <alignment horizontal="right" vertical="center" wrapText="1" indent="1"/>
      <protection/>
    </xf>
    <xf numFmtId="4" fontId="81" fillId="37" borderId="0" xfId="0" applyNumberFormat="1" applyFont="1" applyFill="1" applyBorder="1" applyAlignment="1" applyProtection="1">
      <alignment horizontal="right" vertical="center" wrapText="1" indent="1"/>
      <protection/>
    </xf>
    <xf numFmtId="4" fontId="81" fillId="37" borderId="23" xfId="0" applyNumberFormat="1" applyFont="1" applyFill="1" applyBorder="1" applyAlignment="1" applyProtection="1">
      <alignment horizontal="right" vertical="center" wrapText="1" indent="1"/>
      <protection/>
    </xf>
    <xf numFmtId="4" fontId="81" fillId="37" borderId="43" xfId="0" applyNumberFormat="1" applyFont="1" applyFill="1" applyBorder="1" applyAlignment="1" applyProtection="1">
      <alignment horizontal="right" vertical="center" wrapText="1" indent="1"/>
      <protection/>
    </xf>
    <xf numFmtId="4" fontId="81" fillId="37" borderId="46" xfId="0" applyNumberFormat="1" applyFont="1" applyFill="1" applyBorder="1" applyAlignment="1">
      <alignment horizontal="right" vertical="center" wrapText="1" indent="1"/>
    </xf>
    <xf numFmtId="4" fontId="81" fillId="37" borderId="22" xfId="0" applyNumberFormat="1" applyFont="1" applyFill="1" applyBorder="1" applyAlignment="1">
      <alignment horizontal="right" vertical="center" wrapText="1" indent="1"/>
    </xf>
    <xf numFmtId="4" fontId="81" fillId="37" borderId="60" xfId="0" applyNumberFormat="1" applyFont="1" applyFill="1" applyBorder="1" applyAlignment="1">
      <alignment horizontal="right" vertical="center" wrapText="1" indent="1"/>
    </xf>
    <xf numFmtId="4" fontId="81" fillId="37" borderId="23" xfId="0" applyNumberFormat="1" applyFont="1" applyFill="1" applyBorder="1" applyAlignment="1">
      <alignment horizontal="right" vertical="center" wrapText="1" indent="1"/>
    </xf>
    <xf numFmtId="4" fontId="81" fillId="37" borderId="44" xfId="0" applyNumberFormat="1" applyFont="1" applyFill="1" applyBorder="1" applyAlignment="1">
      <alignment horizontal="right" vertical="center" wrapText="1" indent="1"/>
    </xf>
    <xf numFmtId="0" fontId="81" fillId="0" borderId="40" xfId="0" applyFont="1" applyBorder="1" applyAlignment="1" applyProtection="1">
      <alignment horizontal="left" vertical="center" wrapText="1" indent="1"/>
      <protection/>
    </xf>
    <xf numFmtId="0" fontId="81" fillId="0" borderId="57" xfId="0" applyFont="1" applyBorder="1" applyAlignment="1">
      <alignment horizontal="left" vertical="center" indent="1"/>
    </xf>
    <xf numFmtId="0" fontId="81" fillId="37" borderId="21" xfId="0" applyFont="1" applyFill="1" applyBorder="1" applyAlignment="1" applyProtection="1">
      <alignment horizontal="left" vertical="center" wrapText="1" indent="1"/>
      <protection/>
    </xf>
    <xf numFmtId="0" fontId="81" fillId="37" borderId="45" xfId="0" applyFont="1" applyFill="1" applyBorder="1" applyAlignment="1" applyProtection="1">
      <alignment horizontal="left" vertical="center" wrapText="1" indent="1"/>
      <protection/>
    </xf>
    <xf numFmtId="0" fontId="81" fillId="37" borderId="46" xfId="0" applyFont="1" applyFill="1" applyBorder="1" applyAlignment="1" applyProtection="1">
      <alignment horizontal="left" vertical="center" wrapText="1" indent="1"/>
      <protection/>
    </xf>
    <xf numFmtId="0" fontId="81" fillId="37" borderId="22" xfId="0" applyFont="1" applyFill="1" applyBorder="1" applyAlignment="1" applyProtection="1">
      <alignment horizontal="left" vertical="center" wrapText="1" indent="1"/>
      <protection/>
    </xf>
    <xf numFmtId="0" fontId="81" fillId="37" borderId="0" xfId="0" applyFont="1" applyFill="1" applyBorder="1" applyAlignment="1" applyProtection="1">
      <alignment horizontal="left" vertical="center" wrapText="1" indent="1"/>
      <protection/>
    </xf>
    <xf numFmtId="0" fontId="81" fillId="37" borderId="60" xfId="0" applyFont="1" applyFill="1" applyBorder="1" applyAlignment="1" applyProtection="1">
      <alignment horizontal="left" vertical="center" wrapText="1" indent="1"/>
      <protection/>
    </xf>
    <xf numFmtId="0" fontId="81" fillId="37" borderId="23" xfId="0" applyFont="1" applyFill="1" applyBorder="1" applyAlignment="1" applyProtection="1">
      <alignment horizontal="left" vertical="center" wrapText="1" indent="1"/>
      <protection/>
    </xf>
    <xf numFmtId="0" fontId="81" fillId="37" borderId="43" xfId="0" applyFont="1" applyFill="1" applyBorder="1" applyAlignment="1" applyProtection="1">
      <alignment horizontal="left" vertical="center" wrapText="1" indent="1"/>
      <protection/>
    </xf>
    <xf numFmtId="0" fontId="81" fillId="37" borderId="44" xfId="0" applyFont="1" applyFill="1" applyBorder="1" applyAlignment="1" applyProtection="1">
      <alignment horizontal="left" vertical="center" wrapText="1" indent="1"/>
      <protection/>
    </xf>
    <xf numFmtId="1" fontId="81" fillId="37" borderId="67" xfId="0" applyNumberFormat="1" applyFont="1" applyFill="1" applyBorder="1" applyAlignment="1" applyProtection="1">
      <alignment horizontal="right" vertical="center" wrapText="1" indent="3"/>
      <protection/>
    </xf>
    <xf numFmtId="0" fontId="0" fillId="37" borderId="70" xfId="0" applyFill="1" applyBorder="1" applyAlignment="1">
      <alignment horizontal="right" indent="3"/>
    </xf>
    <xf numFmtId="4" fontId="81" fillId="37" borderId="16" xfId="0" applyNumberFormat="1" applyFont="1" applyFill="1" applyBorder="1" applyAlignment="1" applyProtection="1">
      <alignment horizontal="right" vertical="center" wrapText="1" indent="1"/>
      <protection/>
    </xf>
    <xf numFmtId="4" fontId="81" fillId="37" borderId="18" xfId="0" applyNumberFormat="1" applyFont="1" applyFill="1" applyBorder="1" applyAlignment="1" applyProtection="1">
      <alignment horizontal="right" vertical="center" wrapText="1" indent="1"/>
      <protection/>
    </xf>
    <xf numFmtId="4" fontId="81" fillId="37" borderId="35" xfId="0" applyNumberFormat="1" applyFont="1" applyFill="1" applyBorder="1" applyAlignment="1" applyProtection="1">
      <alignment horizontal="right" vertical="center" wrapText="1" indent="1"/>
      <protection/>
    </xf>
    <xf numFmtId="1" fontId="81" fillId="37" borderId="52" xfId="0" applyNumberFormat="1" applyFont="1" applyFill="1" applyBorder="1" applyAlignment="1" applyProtection="1">
      <alignment horizontal="right" vertical="center" wrapText="1" indent="3"/>
      <protection/>
    </xf>
    <xf numFmtId="0" fontId="0" fillId="37" borderId="50" xfId="0" applyFill="1" applyBorder="1" applyAlignment="1">
      <alignment horizontal="right" indent="3"/>
    </xf>
    <xf numFmtId="1" fontId="81" fillId="37" borderId="53" xfId="0" applyNumberFormat="1" applyFont="1" applyFill="1" applyBorder="1" applyAlignment="1" applyProtection="1">
      <alignment horizontal="right" vertical="center" wrapText="1" indent="3"/>
      <protection/>
    </xf>
    <xf numFmtId="0" fontId="0" fillId="37" borderId="54" xfId="0" applyFill="1" applyBorder="1" applyAlignment="1">
      <alignment horizontal="right" indent="3"/>
    </xf>
    <xf numFmtId="0" fontId="82" fillId="37" borderId="20" xfId="0" applyFont="1" applyFill="1" applyBorder="1" applyAlignment="1">
      <alignment wrapText="1"/>
    </xf>
    <xf numFmtId="0" fontId="101" fillId="34" borderId="45" xfId="0" applyFont="1" applyFill="1" applyBorder="1" applyAlignment="1" applyProtection="1">
      <alignment horizontal="center" vertical="center"/>
      <protection/>
    </xf>
    <xf numFmtId="0" fontId="101" fillId="34" borderId="45" xfId="0" applyFont="1" applyFill="1" applyBorder="1" applyAlignment="1">
      <alignment horizontal="center" vertical="center"/>
    </xf>
    <xf numFmtId="0" fontId="101" fillId="34" borderId="46" xfId="0" applyFont="1" applyFill="1" applyBorder="1" applyAlignment="1">
      <alignment horizontal="center" vertical="center"/>
    </xf>
    <xf numFmtId="0" fontId="81" fillId="37" borderId="69" xfId="0" applyFont="1" applyFill="1" applyBorder="1" applyAlignment="1" applyProtection="1">
      <alignment horizontal="center" vertical="center" wrapText="1"/>
      <protection/>
    </xf>
    <xf numFmtId="0" fontId="82" fillId="37" borderId="97" xfId="0" applyFont="1" applyFill="1" applyBorder="1" applyAlignment="1">
      <alignment horizontal="center" vertical="center"/>
    </xf>
    <xf numFmtId="0" fontId="82" fillId="37" borderId="22" xfId="0" applyFont="1" applyFill="1" applyBorder="1" applyAlignment="1">
      <alignment horizontal="center" vertical="center"/>
    </xf>
    <xf numFmtId="0" fontId="82" fillId="37" borderId="60" xfId="0" applyFont="1" applyFill="1" applyBorder="1" applyAlignment="1">
      <alignment horizontal="center" vertical="center"/>
    </xf>
    <xf numFmtId="0" fontId="81" fillId="0" borderId="69" xfId="0" applyFont="1" applyBorder="1" applyAlignment="1" applyProtection="1">
      <alignment horizontal="center" vertical="center" wrapText="1"/>
      <protection/>
    </xf>
    <xf numFmtId="0" fontId="81" fillId="0" borderId="96" xfId="0" applyFont="1" applyBorder="1" applyAlignment="1">
      <alignment horizontal="center" vertical="center" wrapText="1"/>
    </xf>
    <xf numFmtId="0" fontId="81" fillId="0" borderId="22"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97" xfId="0" applyFont="1" applyBorder="1" applyAlignment="1">
      <alignment horizontal="center" vertical="center" wrapText="1"/>
    </xf>
    <xf numFmtId="0" fontId="81" fillId="0" borderId="60" xfId="0" applyFont="1" applyBorder="1" applyAlignment="1">
      <alignment horizontal="center" vertical="center" wrapText="1"/>
    </xf>
    <xf numFmtId="0" fontId="81" fillId="0" borderId="110" xfId="0" applyFont="1" applyBorder="1" applyAlignment="1">
      <alignment horizontal="center" vertical="center" wrapText="1"/>
    </xf>
    <xf numFmtId="0" fontId="81" fillId="0" borderId="111" xfId="0" applyFont="1" applyBorder="1" applyAlignment="1">
      <alignment horizontal="center" vertical="center" wrapText="1"/>
    </xf>
    <xf numFmtId="1" fontId="81" fillId="0" borderId="42" xfId="0" applyNumberFormat="1" applyFont="1" applyBorder="1" applyAlignment="1" applyProtection="1">
      <alignment horizontal="center" vertical="center" wrapText="1"/>
      <protection/>
    </xf>
    <xf numFmtId="1" fontId="81" fillId="0" borderId="18" xfId="0" applyNumberFormat="1" applyFont="1" applyBorder="1" applyAlignment="1">
      <alignment horizontal="center" vertical="center"/>
    </xf>
    <xf numFmtId="0" fontId="81" fillId="37" borderId="23" xfId="0" applyFont="1" applyFill="1" applyBorder="1" applyAlignment="1" applyProtection="1">
      <alignment horizontal="center" vertical="top"/>
      <protection/>
    </xf>
    <xf numFmtId="0" fontId="102" fillId="37" borderId="92" xfId="0" applyFont="1" applyFill="1" applyBorder="1" applyAlignment="1" applyProtection="1">
      <alignment horizontal="left" vertical="center"/>
      <protection/>
    </xf>
    <xf numFmtId="0" fontId="103" fillId="37" borderId="92" xfId="0" applyFont="1" applyFill="1" applyBorder="1" applyAlignment="1" applyProtection="1">
      <alignment horizontal="left" vertical="center"/>
      <protection/>
    </xf>
    <xf numFmtId="0" fontId="81" fillId="37" borderId="21" xfId="0" applyFont="1" applyFill="1" applyBorder="1" applyAlignment="1">
      <alignment horizontal="center" vertical="center" wrapText="1"/>
    </xf>
    <xf numFmtId="0" fontId="81" fillId="37" borderId="45" xfId="0" applyFont="1" applyFill="1" applyBorder="1" applyAlignment="1">
      <alignment horizontal="center" vertical="center" wrapText="1"/>
    </xf>
    <xf numFmtId="0" fontId="81" fillId="37" borderId="46" xfId="0" applyFont="1" applyFill="1" applyBorder="1" applyAlignment="1">
      <alignment horizontal="center" vertical="center" wrapText="1"/>
    </xf>
    <xf numFmtId="0" fontId="81" fillId="37" borderId="22" xfId="0" applyFont="1" applyFill="1" applyBorder="1" applyAlignment="1">
      <alignment horizontal="center" vertical="center" wrapText="1"/>
    </xf>
    <xf numFmtId="0" fontId="81" fillId="37" borderId="60" xfId="0" applyFont="1" applyFill="1" applyBorder="1" applyAlignment="1">
      <alignment horizontal="center" vertical="center" wrapText="1"/>
    </xf>
    <xf numFmtId="0" fontId="81" fillId="37" borderId="110" xfId="0" applyFont="1" applyFill="1" applyBorder="1" applyAlignment="1">
      <alignment horizontal="center" vertical="center" wrapText="1"/>
    </xf>
    <xf numFmtId="0" fontId="81" fillId="37" borderId="95" xfId="0" applyFont="1" applyFill="1" applyBorder="1" applyAlignment="1">
      <alignment horizontal="center" vertical="center" wrapText="1"/>
    </xf>
    <xf numFmtId="0" fontId="81" fillId="37" borderId="111" xfId="0" applyFont="1" applyFill="1" applyBorder="1" applyAlignment="1">
      <alignment horizontal="center" vertical="center" wrapText="1"/>
    </xf>
    <xf numFmtId="0" fontId="81" fillId="0" borderId="21" xfId="0" applyFont="1" applyBorder="1" applyAlignment="1" applyProtection="1">
      <alignment horizontal="center" vertical="center"/>
      <protection/>
    </xf>
    <xf numFmtId="0" fontId="81" fillId="0" borderId="45" xfId="0" applyFont="1" applyBorder="1" applyAlignment="1">
      <alignment horizontal="center" vertical="center"/>
    </xf>
    <xf numFmtId="0" fontId="81" fillId="0" borderId="22" xfId="0" applyFont="1" applyBorder="1" applyAlignment="1">
      <alignment horizontal="center" vertical="center"/>
    </xf>
    <xf numFmtId="0" fontId="81" fillId="0" borderId="0" xfId="0" applyFont="1" applyBorder="1" applyAlignment="1">
      <alignment horizontal="center" vertical="center"/>
    </xf>
    <xf numFmtId="0" fontId="82" fillId="0" borderId="60" xfId="0" applyFont="1" applyBorder="1" applyAlignment="1">
      <alignment/>
    </xf>
    <xf numFmtId="0" fontId="81" fillId="0" borderId="110" xfId="0" applyFont="1" applyBorder="1" applyAlignment="1">
      <alignment horizontal="center" vertical="center"/>
    </xf>
    <xf numFmtId="0" fontId="81" fillId="0" borderId="95" xfId="0" applyFont="1" applyBorder="1" applyAlignment="1">
      <alignment horizontal="center" vertical="center"/>
    </xf>
    <xf numFmtId="0" fontId="82" fillId="0" borderId="111" xfId="0" applyFont="1" applyBorder="1" applyAlignment="1">
      <alignment/>
    </xf>
    <xf numFmtId="0" fontId="81" fillId="37" borderId="69" xfId="0" applyFont="1" applyFill="1" applyBorder="1" applyAlignment="1">
      <alignment horizontal="center" wrapText="1"/>
    </xf>
    <xf numFmtId="0" fontId="82" fillId="37" borderId="0" xfId="0" applyFont="1" applyFill="1" applyBorder="1" applyAlignment="1">
      <alignment horizontal="center" vertical="center" wrapText="1"/>
    </xf>
    <xf numFmtId="0" fontId="82" fillId="37" borderId="0" xfId="0" applyFont="1" applyFill="1" applyBorder="1" applyAlignment="1">
      <alignment wrapText="1"/>
    </xf>
    <xf numFmtId="0" fontId="81" fillId="37" borderId="0" xfId="0" applyFont="1" applyFill="1" applyBorder="1" applyAlignment="1">
      <alignment horizontal="center" wrapText="1"/>
    </xf>
    <xf numFmtId="0" fontId="82" fillId="37" borderId="60" xfId="0" applyFont="1" applyFill="1" applyBorder="1" applyAlignment="1">
      <alignment wrapText="1"/>
    </xf>
    <xf numFmtId="0" fontId="81" fillId="37" borderId="57" xfId="0" applyFont="1" applyFill="1" applyBorder="1" applyAlignment="1">
      <alignment horizontal="center" wrapText="1"/>
    </xf>
    <xf numFmtId="0" fontId="82" fillId="37" borderId="57" xfId="0" applyFont="1" applyFill="1" applyBorder="1" applyAlignment="1">
      <alignment wrapText="1"/>
    </xf>
    <xf numFmtId="0" fontId="81" fillId="37" borderId="18" xfId="0" applyFont="1" applyFill="1" applyBorder="1" applyAlignment="1">
      <alignment horizontal="center" wrapText="1"/>
    </xf>
    <xf numFmtId="0" fontId="82" fillId="37" borderId="18" xfId="0" applyFont="1" applyFill="1" applyBorder="1" applyAlignment="1">
      <alignment wrapText="1"/>
    </xf>
    <xf numFmtId="0" fontId="0" fillId="37" borderId="12" xfId="0" applyFill="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
    <dxf>
      <fill>
        <patternFill>
          <bgColor rgb="FFFF4F4F"/>
        </patternFill>
      </fill>
    </dxf>
    <dxf>
      <font>
        <color rgb="FF9C0006"/>
      </font>
      <fill>
        <patternFill>
          <bgColor rgb="FFFFC7CE"/>
        </patternFill>
      </fill>
    </dxf>
    <dxf>
      <fill>
        <patternFill>
          <bgColor rgb="FFFF5757"/>
        </patternFill>
      </fill>
    </dxf>
    <dxf>
      <fill>
        <patternFill>
          <bgColor rgb="FFFFC7CE"/>
        </patternFill>
      </fill>
    </dxf>
    <dxf>
      <fill>
        <patternFill>
          <bgColor rgb="FFFF6D6D"/>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3"/>
  <sheetViews>
    <sheetView view="pageLayout" workbookViewId="0" topLeftCell="A31">
      <selection activeCell="I38" sqref="I38"/>
    </sheetView>
  </sheetViews>
  <sheetFormatPr defaultColWidth="11.421875" defaultRowHeight="15"/>
  <cols>
    <col min="1" max="1" width="14.8515625" style="0" customWidth="1"/>
    <col min="2" max="3" width="20.7109375" style="0" customWidth="1"/>
    <col min="4" max="4" width="3.7109375" style="0" customWidth="1"/>
    <col min="5" max="5" width="12.7109375" style="0" customWidth="1"/>
    <col min="6" max="7" width="20.7109375" style="0" customWidth="1"/>
  </cols>
  <sheetData>
    <row r="1" spans="3:7" ht="30" customHeight="1">
      <c r="C1" s="745" t="s">
        <v>182</v>
      </c>
      <c r="D1" s="746"/>
      <c r="E1" s="746"/>
      <c r="F1" s="746"/>
      <c r="G1" s="746"/>
    </row>
    <row r="2" spans="1:7" ht="30" customHeight="1">
      <c r="A2" s="722" t="s">
        <v>158</v>
      </c>
      <c r="B2" s="723"/>
      <c r="C2" s="723"/>
      <c r="D2" s="723"/>
      <c r="E2" s="723"/>
      <c r="F2" s="723"/>
      <c r="G2" s="723"/>
    </row>
    <row r="3" spans="1:7" ht="23.25">
      <c r="A3" s="722" t="s">
        <v>159</v>
      </c>
      <c r="B3" s="723"/>
      <c r="C3" s="723"/>
      <c r="D3" s="723"/>
      <c r="E3" s="723"/>
      <c r="F3" s="723"/>
      <c r="G3" s="723"/>
    </row>
    <row r="4" ht="15.75" thickBot="1"/>
    <row r="5" spans="1:7" ht="45" customHeight="1">
      <c r="A5" s="710" t="s">
        <v>77</v>
      </c>
      <c r="B5" s="711"/>
      <c r="C5" s="712"/>
      <c r="D5" s="115"/>
      <c r="E5" s="713"/>
      <c r="F5" s="714"/>
      <c r="G5" s="714"/>
    </row>
    <row r="6" spans="1:7" ht="75.75" thickBot="1">
      <c r="A6" s="122" t="s">
        <v>70</v>
      </c>
      <c r="B6" s="123" t="s">
        <v>78</v>
      </c>
      <c r="C6" s="124" t="s">
        <v>79</v>
      </c>
      <c r="D6" s="116"/>
      <c r="E6" s="631"/>
      <c r="F6" s="632"/>
      <c r="G6" s="632"/>
    </row>
    <row r="7" spans="1:7" ht="4.5" customHeight="1">
      <c r="A7" s="119"/>
      <c r="B7" s="120"/>
      <c r="C7" s="121"/>
      <c r="D7" s="116"/>
      <c r="E7" s="633"/>
      <c r="F7" s="634"/>
      <c r="G7" s="635"/>
    </row>
    <row r="8" spans="1:7" ht="18.75">
      <c r="A8" s="108">
        <v>1</v>
      </c>
      <c r="B8" s="583">
        <v>0</v>
      </c>
      <c r="C8" s="584"/>
      <c r="D8" s="193"/>
      <c r="E8" s="636"/>
      <c r="F8" s="637"/>
      <c r="G8" s="638"/>
    </row>
    <row r="9" spans="1:7" ht="4.5" customHeight="1">
      <c r="A9" s="108"/>
      <c r="B9" s="194"/>
      <c r="C9" s="118"/>
      <c r="D9" s="193"/>
      <c r="E9" s="636"/>
      <c r="F9" s="639"/>
      <c r="G9" s="640"/>
    </row>
    <row r="10" spans="1:7" ht="18.75">
      <c r="A10" s="108">
        <v>2</v>
      </c>
      <c r="B10" s="583">
        <v>0</v>
      </c>
      <c r="C10" s="584"/>
      <c r="D10" s="193"/>
      <c r="E10" s="636"/>
      <c r="F10" s="637"/>
      <c r="G10" s="638"/>
    </row>
    <row r="11" spans="1:7" ht="4.5" customHeight="1">
      <c r="A11" s="108"/>
      <c r="B11" s="194"/>
      <c r="C11" s="118"/>
      <c r="D11" s="193"/>
      <c r="E11" s="636"/>
      <c r="F11" s="639"/>
      <c r="G11" s="640"/>
    </row>
    <row r="12" spans="1:7" ht="18.75">
      <c r="A12" s="108">
        <v>3</v>
      </c>
      <c r="B12" s="583">
        <v>0</v>
      </c>
      <c r="C12" s="584"/>
      <c r="D12" s="193"/>
      <c r="E12" s="636"/>
      <c r="F12" s="637"/>
      <c r="G12" s="638"/>
    </row>
    <row r="13" spans="1:7" ht="4.5" customHeight="1">
      <c r="A13" s="108"/>
      <c r="B13" s="194"/>
      <c r="C13" s="118"/>
      <c r="D13" s="193"/>
      <c r="E13" s="636"/>
      <c r="F13" s="639"/>
      <c r="G13" s="640"/>
    </row>
    <row r="14" spans="1:7" ht="18.75">
      <c r="A14" s="108">
        <v>4</v>
      </c>
      <c r="B14" s="583">
        <v>0</v>
      </c>
      <c r="C14" s="584"/>
      <c r="D14" s="193"/>
      <c r="E14" s="636"/>
      <c r="F14" s="637"/>
      <c r="G14" s="638"/>
    </row>
    <row r="15" spans="1:7" ht="4.5" customHeight="1">
      <c r="A15" s="108"/>
      <c r="B15" s="194"/>
      <c r="C15" s="118"/>
      <c r="D15" s="193"/>
      <c r="E15" s="636"/>
      <c r="F15" s="639"/>
      <c r="G15" s="640"/>
    </row>
    <row r="16" spans="1:7" ht="18.75">
      <c r="A16" s="108">
        <v>5</v>
      </c>
      <c r="B16" s="583">
        <v>0</v>
      </c>
      <c r="C16" s="584"/>
      <c r="D16" s="193"/>
      <c r="E16" s="636"/>
      <c r="F16" s="637"/>
      <c r="G16" s="638"/>
    </row>
    <row r="17" spans="1:7" ht="4.5" customHeight="1">
      <c r="A17" s="112"/>
      <c r="B17" s="168"/>
      <c r="C17" s="195"/>
      <c r="D17" s="193"/>
      <c r="E17" s="641"/>
      <c r="F17" s="642"/>
      <c r="G17" s="642"/>
    </row>
    <row r="18" spans="1:7" ht="18.75">
      <c r="A18" s="108">
        <v>6</v>
      </c>
      <c r="B18" s="583">
        <v>0</v>
      </c>
      <c r="C18" s="584"/>
      <c r="D18" s="193"/>
      <c r="E18" s="636"/>
      <c r="F18" s="637"/>
      <c r="G18" s="638"/>
    </row>
    <row r="19" spans="1:7" ht="4.5" customHeight="1" thickBot="1">
      <c r="A19" s="109"/>
      <c r="B19" s="6"/>
      <c r="C19" s="110"/>
      <c r="D19" s="117"/>
      <c r="E19" s="643"/>
      <c r="F19" s="644"/>
      <c r="G19" s="644"/>
    </row>
    <row r="20" ht="15">
      <c r="A20" s="95"/>
    </row>
    <row r="21" spans="1:7" ht="23.25">
      <c r="A21" s="722" t="s">
        <v>124</v>
      </c>
      <c r="B21" s="723"/>
      <c r="C21" s="723"/>
      <c r="D21" s="723"/>
      <c r="E21" s="723"/>
      <c r="F21" s="723"/>
      <c r="G21" s="723"/>
    </row>
    <row r="22" ht="15.75" thickBot="1">
      <c r="A22" s="95"/>
    </row>
    <row r="23" spans="1:7" s="4" customFormat="1" ht="39.75" customHeight="1" thickBot="1">
      <c r="A23" s="127" t="s">
        <v>80</v>
      </c>
      <c r="B23" s="128" t="s">
        <v>81</v>
      </c>
      <c r="C23" s="715" t="s">
        <v>82</v>
      </c>
      <c r="D23" s="716"/>
      <c r="E23" s="716"/>
      <c r="F23" s="717"/>
      <c r="G23" s="718"/>
    </row>
    <row r="24" spans="1:7" ht="4.5" customHeight="1">
      <c r="A24" s="125"/>
      <c r="B24" s="126"/>
      <c r="C24" s="719"/>
      <c r="D24" s="720"/>
      <c r="E24" s="720"/>
      <c r="F24" s="720"/>
      <c r="G24" s="721"/>
    </row>
    <row r="25" spans="1:7" ht="18.75">
      <c r="A25" s="108">
        <v>1</v>
      </c>
      <c r="B25" s="118">
        <v>49</v>
      </c>
      <c r="C25" s="695" t="s">
        <v>157</v>
      </c>
      <c r="D25" s="696"/>
      <c r="E25" s="696"/>
      <c r="F25" s="696"/>
      <c r="G25" s="697"/>
    </row>
    <row r="26" spans="1:7" ht="4.5" customHeight="1">
      <c r="A26" s="114"/>
      <c r="B26" s="113"/>
      <c r="C26" s="695"/>
      <c r="D26" s="696"/>
      <c r="E26" s="696"/>
      <c r="F26" s="696"/>
      <c r="G26" s="697"/>
    </row>
    <row r="27" spans="1:7" ht="18.75">
      <c r="A27" s="108">
        <v>2</v>
      </c>
      <c r="B27" s="118">
        <v>0</v>
      </c>
      <c r="C27" s="695"/>
      <c r="D27" s="696"/>
      <c r="E27" s="696"/>
      <c r="F27" s="696"/>
      <c r="G27" s="697"/>
    </row>
    <row r="28" spans="1:7" ht="4.5" customHeight="1">
      <c r="A28" s="114"/>
      <c r="B28" s="113"/>
      <c r="C28" s="695"/>
      <c r="D28" s="696"/>
      <c r="E28" s="696"/>
      <c r="F28" s="696"/>
      <c r="G28" s="697"/>
    </row>
    <row r="29" spans="1:7" ht="18.75">
      <c r="A29" s="108">
        <v>3</v>
      </c>
      <c r="B29" s="118">
        <v>0</v>
      </c>
      <c r="C29" s="695"/>
      <c r="D29" s="696"/>
      <c r="E29" s="696"/>
      <c r="F29" s="696"/>
      <c r="G29" s="697"/>
    </row>
    <row r="30" spans="1:7" ht="4.5" customHeight="1" thickBot="1">
      <c r="A30" s="111"/>
      <c r="B30" s="110"/>
      <c r="C30" s="735"/>
      <c r="D30" s="736"/>
      <c r="E30" s="736"/>
      <c r="F30" s="736"/>
      <c r="G30" s="737"/>
    </row>
    <row r="31" spans="1:7" ht="4.5" customHeight="1">
      <c r="A31" s="436"/>
      <c r="B31" s="433"/>
      <c r="C31" s="692"/>
      <c r="D31" s="693"/>
      <c r="E31" s="693"/>
      <c r="F31" s="693"/>
      <c r="G31" s="694"/>
    </row>
    <row r="32" spans="1:7" ht="18.75">
      <c r="A32" s="437"/>
      <c r="B32" s="434">
        <v>49</v>
      </c>
      <c r="C32" s="695" t="s">
        <v>156</v>
      </c>
      <c r="D32" s="696"/>
      <c r="E32" s="696"/>
      <c r="F32" s="696"/>
      <c r="G32" s="697"/>
    </row>
    <row r="33" spans="1:7" ht="4.5" customHeight="1" thickBot="1">
      <c r="A33" s="438"/>
      <c r="B33" s="435"/>
      <c r="C33" s="742"/>
      <c r="D33" s="743"/>
      <c r="E33" s="743"/>
      <c r="F33" s="743"/>
      <c r="G33" s="744"/>
    </row>
    <row r="35" spans="1:7" ht="23.25">
      <c r="A35" s="722" t="s">
        <v>125</v>
      </c>
      <c r="B35" s="723"/>
      <c r="C35" s="723"/>
      <c r="D35" s="723"/>
      <c r="E35" s="723"/>
      <c r="F35" s="723"/>
      <c r="G35" s="723"/>
    </row>
    <row r="36" ht="15.75" thickBot="1"/>
    <row r="37" spans="1:5" ht="19.5" customHeight="1">
      <c r="A37" s="727" t="s">
        <v>83</v>
      </c>
      <c r="B37" s="728"/>
      <c r="C37" s="731">
        <v>1</v>
      </c>
      <c r="D37" s="731"/>
      <c r="E37" s="732"/>
    </row>
    <row r="38" spans="1:5" ht="19.5" customHeight="1" thickBot="1">
      <c r="A38" s="729"/>
      <c r="B38" s="730"/>
      <c r="C38" s="733"/>
      <c r="D38" s="733"/>
      <c r="E38" s="734"/>
    </row>
    <row r="41" spans="1:7" ht="23.25">
      <c r="A41" s="722" t="s">
        <v>126</v>
      </c>
      <c r="B41" s="723"/>
      <c r="C41" s="723"/>
      <c r="D41" s="723"/>
      <c r="E41" s="723"/>
      <c r="F41" s="723"/>
      <c r="G41" s="723"/>
    </row>
    <row r="42" ht="15.75" thickBot="1"/>
    <row r="43" spans="1:7" ht="79.5" customHeight="1">
      <c r="A43" s="96"/>
      <c r="B43" s="97"/>
      <c r="C43" s="97"/>
      <c r="D43" s="97"/>
      <c r="E43" s="747" t="s">
        <v>189</v>
      </c>
      <c r="F43" s="748"/>
      <c r="G43" s="749" t="s">
        <v>85</v>
      </c>
    </row>
    <row r="44" spans="1:7" ht="39.75" customHeight="1" thickBot="1">
      <c r="A44" s="129"/>
      <c r="B44" s="1"/>
      <c r="C44" s="1"/>
      <c r="D44" s="1"/>
      <c r="E44" s="196" t="s">
        <v>194</v>
      </c>
      <c r="F44" s="665" t="s">
        <v>195</v>
      </c>
      <c r="G44" s="750"/>
    </row>
    <row r="45" spans="1:7" ht="4.5" customHeight="1">
      <c r="A45" s="96"/>
      <c r="B45" s="97"/>
      <c r="C45" s="97"/>
      <c r="D45" s="97"/>
      <c r="E45" s="130"/>
      <c r="F45" s="131"/>
      <c r="G45" s="98"/>
    </row>
    <row r="46" spans="1:7" ht="39.75" customHeight="1">
      <c r="A46" s="738" t="s">
        <v>188</v>
      </c>
      <c r="B46" s="739"/>
      <c r="C46" s="191">
        <v>43388</v>
      </c>
      <c r="D46" s="439"/>
      <c r="E46" s="740">
        <f>C51+C52+C53</f>
        <v>144</v>
      </c>
      <c r="F46" s="741">
        <f>E46/52</f>
        <v>2.769230769230769</v>
      </c>
      <c r="G46" s="724">
        <v>3</v>
      </c>
    </row>
    <row r="47" spans="1:7" ht="39.75" customHeight="1">
      <c r="A47" s="725" t="s">
        <v>84</v>
      </c>
      <c r="B47" s="726"/>
      <c r="C47" s="192">
        <v>44408</v>
      </c>
      <c r="D47" s="440"/>
      <c r="E47" s="740"/>
      <c r="F47" s="741"/>
      <c r="G47" s="724"/>
    </row>
    <row r="48" spans="1:7" ht="4.5" customHeight="1" thickBot="1">
      <c r="A48" s="92"/>
      <c r="B48" s="93"/>
      <c r="C48" s="93"/>
      <c r="D48" s="93"/>
      <c r="E48" s="132"/>
      <c r="F48" s="133"/>
      <c r="G48" s="94"/>
    </row>
    <row r="49" spans="1:7" ht="15">
      <c r="A49" s="698" t="s">
        <v>190</v>
      </c>
      <c r="B49" s="699"/>
      <c r="C49" s="699"/>
      <c r="D49" s="700"/>
      <c r="E49" s="701" t="s">
        <v>180</v>
      </c>
      <c r="F49" s="702"/>
      <c r="G49" s="703"/>
    </row>
    <row r="50" spans="1:7" ht="15.75" thickBot="1">
      <c r="A50" s="645" t="s">
        <v>191</v>
      </c>
      <c r="B50" s="656" t="s">
        <v>192</v>
      </c>
      <c r="C50" s="646" t="s">
        <v>193</v>
      </c>
      <c r="D50" s="435"/>
      <c r="E50" s="704"/>
      <c r="F50" s="705"/>
      <c r="G50" s="706"/>
    </row>
    <row r="51" spans="1:7" ht="15">
      <c r="A51" s="657" t="s">
        <v>86</v>
      </c>
      <c r="B51" s="648">
        <v>12</v>
      </c>
      <c r="C51" s="658">
        <v>52</v>
      </c>
      <c r="D51" s="433"/>
      <c r="E51" s="704"/>
      <c r="F51" s="705"/>
      <c r="G51" s="706"/>
    </row>
    <row r="52" spans="1:7" ht="15">
      <c r="A52" s="659" t="s">
        <v>87</v>
      </c>
      <c r="B52" s="660">
        <v>12</v>
      </c>
      <c r="C52" s="661">
        <v>52</v>
      </c>
      <c r="D52" s="655"/>
      <c r="E52" s="704"/>
      <c r="F52" s="705"/>
      <c r="G52" s="706"/>
    </row>
    <row r="53" spans="1:7" ht="15.75" thickBot="1">
      <c r="A53" s="662" t="s">
        <v>88</v>
      </c>
      <c r="B53" s="663">
        <v>9.5</v>
      </c>
      <c r="C53" s="664">
        <v>40</v>
      </c>
      <c r="D53" s="435"/>
      <c r="E53" s="707"/>
      <c r="F53" s="708"/>
      <c r="G53" s="709"/>
    </row>
  </sheetData>
  <sheetProtection/>
  <mergeCells count="30">
    <mergeCell ref="A46:B46"/>
    <mergeCell ref="E46:E47"/>
    <mergeCell ref="F46:F47"/>
    <mergeCell ref="C33:G33"/>
    <mergeCell ref="C1:G1"/>
    <mergeCell ref="A2:G2"/>
    <mergeCell ref="A41:G41"/>
    <mergeCell ref="A3:G3"/>
    <mergeCell ref="E43:F43"/>
    <mergeCell ref="G43:G44"/>
    <mergeCell ref="A21:G21"/>
    <mergeCell ref="G46:G47"/>
    <mergeCell ref="A47:B47"/>
    <mergeCell ref="A37:B38"/>
    <mergeCell ref="C37:E38"/>
    <mergeCell ref="C27:G27"/>
    <mergeCell ref="C28:G28"/>
    <mergeCell ref="C29:G29"/>
    <mergeCell ref="C30:G30"/>
    <mergeCell ref="A35:G35"/>
    <mergeCell ref="C31:G31"/>
    <mergeCell ref="C32:G32"/>
    <mergeCell ref="A49:D49"/>
    <mergeCell ref="E49:G53"/>
    <mergeCell ref="A5:C5"/>
    <mergeCell ref="E5:G5"/>
    <mergeCell ref="C23:G23"/>
    <mergeCell ref="C24:G24"/>
    <mergeCell ref="C25:G25"/>
    <mergeCell ref="C26:G26"/>
  </mergeCells>
  <printOptions/>
  <pageMargins left="0.7" right="0.7" top="0.787401575" bottom="0.787401575" header="0.3" footer="0.3"/>
  <pageSetup horizontalDpi="600" verticalDpi="600" orientation="portrait" paperSize="9" scale="73" r:id="rId1"/>
  <headerFooter>
    <oddFooter>&amp;L&amp;"-,Fett"&amp;10Anlage 5 - Excel-Tabelle - Eingabe 1
Ausschreibung RHV VgV 003-18
Objektreinigung Kita "Regenbogen"
Große Kreisstadt Weißwasser/O.L&amp;"-,Standard".</oddFooter>
  </headerFooter>
</worksheet>
</file>

<file path=xl/worksheets/sheet2.xml><?xml version="1.0" encoding="utf-8"?>
<worksheet xmlns="http://schemas.openxmlformats.org/spreadsheetml/2006/main" xmlns:r="http://schemas.openxmlformats.org/officeDocument/2006/relationships">
  <dimension ref="A1:L80"/>
  <sheetViews>
    <sheetView view="pageLayout" workbookViewId="0" topLeftCell="A1">
      <selection activeCell="A5" sqref="A5:F19"/>
    </sheetView>
  </sheetViews>
  <sheetFormatPr defaultColWidth="11.421875" defaultRowHeight="15"/>
  <cols>
    <col min="1" max="1" width="7.28125" style="0" customWidth="1"/>
    <col min="2" max="6" width="13.7109375" style="0" customWidth="1"/>
    <col min="7" max="7" width="35.7109375" style="0" customWidth="1"/>
    <col min="8" max="8" width="8.7109375" style="0" customWidth="1"/>
    <col min="9" max="9" width="18.28125" style="0" customWidth="1"/>
    <col min="10" max="10" width="30.7109375" style="0" customWidth="1"/>
    <col min="11" max="11" width="8.7109375" style="0" customWidth="1"/>
    <col min="12" max="12" width="18.28125" style="0" customWidth="1"/>
  </cols>
  <sheetData>
    <row r="1" spans="7:12" ht="49.5" customHeight="1">
      <c r="G1" s="814" t="s">
        <v>182</v>
      </c>
      <c r="H1" s="814"/>
      <c r="I1" s="814"/>
      <c r="J1" s="814"/>
      <c r="K1" s="814"/>
      <c r="L1" s="814"/>
    </row>
    <row r="2" spans="1:12" ht="49.5" customHeight="1">
      <c r="A2" s="815" t="s">
        <v>76</v>
      </c>
      <c r="B2" s="816"/>
      <c r="C2" s="816"/>
      <c r="D2" s="816"/>
      <c r="E2" s="816"/>
      <c r="F2" s="816"/>
      <c r="G2" s="816"/>
      <c r="H2" s="816"/>
      <c r="I2" s="816"/>
      <c r="J2" s="816"/>
      <c r="K2" s="816"/>
      <c r="L2" s="816"/>
    </row>
    <row r="3" spans="1:2" ht="24" thickBot="1">
      <c r="A3" s="107"/>
      <c r="B3" s="106"/>
    </row>
    <row r="4" spans="1:12" ht="19.5" customHeight="1">
      <c r="A4" s="99"/>
      <c r="B4" s="100"/>
      <c r="C4" s="100"/>
      <c r="D4" s="100"/>
      <c r="E4" s="100"/>
      <c r="F4" s="101"/>
      <c r="G4" s="759" t="s">
        <v>73</v>
      </c>
      <c r="H4" s="760"/>
      <c r="I4" s="761"/>
      <c r="J4" s="759" t="s">
        <v>72</v>
      </c>
      <c r="K4" s="760"/>
      <c r="L4" s="761"/>
    </row>
    <row r="5" spans="1:12" ht="19.5" customHeight="1">
      <c r="A5" s="765" t="s">
        <v>328</v>
      </c>
      <c r="B5" s="766"/>
      <c r="C5" s="766"/>
      <c r="D5" s="766"/>
      <c r="E5" s="766"/>
      <c r="F5" s="767"/>
      <c r="G5" s="762"/>
      <c r="H5" s="763"/>
      <c r="I5" s="764"/>
      <c r="J5" s="762"/>
      <c r="K5" s="763"/>
      <c r="L5" s="764"/>
    </row>
    <row r="6" spans="1:12" ht="19.5" customHeight="1">
      <c r="A6" s="768"/>
      <c r="B6" s="766"/>
      <c r="C6" s="766"/>
      <c r="D6" s="766"/>
      <c r="E6" s="766"/>
      <c r="F6" s="767"/>
      <c r="G6" s="197" t="s">
        <v>69</v>
      </c>
      <c r="H6" s="198"/>
      <c r="I6" s="199"/>
      <c r="J6" s="197" t="s">
        <v>69</v>
      </c>
      <c r="K6" s="198"/>
      <c r="L6" s="199"/>
    </row>
    <row r="7" spans="1:12" ht="19.5" customHeight="1">
      <c r="A7" s="768"/>
      <c r="B7" s="766"/>
      <c r="C7" s="766"/>
      <c r="D7" s="766"/>
      <c r="E7" s="766"/>
      <c r="F7" s="767"/>
      <c r="G7" s="770" t="s">
        <v>67</v>
      </c>
      <c r="H7" s="198"/>
      <c r="I7" s="199"/>
      <c r="J7" s="772" t="s">
        <v>97</v>
      </c>
      <c r="K7" s="198"/>
      <c r="L7" s="199"/>
    </row>
    <row r="8" spans="1:12" ht="19.5" customHeight="1">
      <c r="A8" s="768"/>
      <c r="B8" s="766"/>
      <c r="C8" s="766"/>
      <c r="D8" s="766"/>
      <c r="E8" s="766"/>
      <c r="F8" s="767"/>
      <c r="G8" s="771"/>
      <c r="H8" s="198"/>
      <c r="I8" s="199"/>
      <c r="J8" s="771"/>
      <c r="K8" s="198"/>
      <c r="L8" s="199"/>
    </row>
    <row r="9" spans="1:12" ht="19.5" customHeight="1">
      <c r="A9" s="768"/>
      <c r="B9" s="766"/>
      <c r="C9" s="766"/>
      <c r="D9" s="766"/>
      <c r="E9" s="766"/>
      <c r="F9" s="767"/>
      <c r="G9" s="773" t="s">
        <v>74</v>
      </c>
      <c r="H9" s="774" t="s">
        <v>75</v>
      </c>
      <c r="I9" s="775"/>
      <c r="J9" s="777"/>
      <c r="K9" s="774" t="s">
        <v>75</v>
      </c>
      <c r="L9" s="775"/>
    </row>
    <row r="10" spans="1:12" ht="19.5" customHeight="1">
      <c r="A10" s="768"/>
      <c r="B10" s="766"/>
      <c r="C10" s="766"/>
      <c r="D10" s="766"/>
      <c r="E10" s="766"/>
      <c r="F10" s="767"/>
      <c r="G10" s="773"/>
      <c r="H10" s="776"/>
      <c r="I10" s="775"/>
      <c r="J10" s="777"/>
      <c r="K10" s="776"/>
      <c r="L10" s="775"/>
    </row>
    <row r="11" spans="1:12" ht="19.5" customHeight="1">
      <c r="A11" s="768"/>
      <c r="B11" s="766"/>
      <c r="C11" s="766"/>
      <c r="D11" s="766"/>
      <c r="E11" s="766"/>
      <c r="F11" s="767"/>
      <c r="G11" s="773"/>
      <c r="H11" s="776"/>
      <c r="I11" s="775"/>
      <c r="J11" s="777"/>
      <c r="K11" s="776"/>
      <c r="L11" s="775"/>
    </row>
    <row r="12" spans="1:12" ht="19.5" customHeight="1">
      <c r="A12" s="768"/>
      <c r="B12" s="766"/>
      <c r="C12" s="766"/>
      <c r="D12" s="766"/>
      <c r="E12" s="766"/>
      <c r="F12" s="767"/>
      <c r="G12" s="773"/>
      <c r="H12" s="776"/>
      <c r="I12" s="775"/>
      <c r="J12" s="777"/>
      <c r="K12" s="776"/>
      <c r="L12" s="775"/>
    </row>
    <row r="13" spans="1:12" ht="19.5" customHeight="1">
      <c r="A13" s="768"/>
      <c r="B13" s="766"/>
      <c r="C13" s="766"/>
      <c r="D13" s="766"/>
      <c r="E13" s="766"/>
      <c r="F13" s="767"/>
      <c r="G13" s="773"/>
      <c r="H13" s="776"/>
      <c r="I13" s="775"/>
      <c r="J13" s="777"/>
      <c r="K13" s="776"/>
      <c r="L13" s="775"/>
    </row>
    <row r="14" spans="1:12" ht="19.5" customHeight="1">
      <c r="A14" s="768"/>
      <c r="B14" s="766"/>
      <c r="C14" s="766"/>
      <c r="D14" s="766"/>
      <c r="E14" s="766"/>
      <c r="F14" s="767"/>
      <c r="G14" s="773"/>
      <c r="H14" s="776"/>
      <c r="I14" s="775"/>
      <c r="J14" s="777"/>
      <c r="K14" s="776"/>
      <c r="L14" s="775"/>
    </row>
    <row r="15" spans="1:12" ht="19.5" customHeight="1">
      <c r="A15" s="768"/>
      <c r="B15" s="766"/>
      <c r="C15" s="766"/>
      <c r="D15" s="766"/>
      <c r="E15" s="766"/>
      <c r="F15" s="767"/>
      <c r="G15" s="773"/>
      <c r="H15" s="776"/>
      <c r="I15" s="775"/>
      <c r="J15" s="777"/>
      <c r="K15" s="776"/>
      <c r="L15" s="775"/>
    </row>
    <row r="16" spans="1:12" ht="19.5" customHeight="1">
      <c r="A16" s="768"/>
      <c r="B16" s="766"/>
      <c r="C16" s="766"/>
      <c r="D16" s="766"/>
      <c r="E16" s="766"/>
      <c r="F16" s="767"/>
      <c r="G16" s="773"/>
      <c r="H16" s="776"/>
      <c r="I16" s="775"/>
      <c r="J16" s="777"/>
      <c r="K16" s="776"/>
      <c r="L16" s="775"/>
    </row>
    <row r="17" spans="1:12" ht="19.5" customHeight="1">
      <c r="A17" s="768"/>
      <c r="B17" s="766"/>
      <c r="C17" s="766"/>
      <c r="D17" s="766"/>
      <c r="E17" s="766"/>
      <c r="F17" s="767"/>
      <c r="G17" s="773"/>
      <c r="H17" s="776"/>
      <c r="I17" s="775"/>
      <c r="J17" s="777"/>
      <c r="K17" s="776"/>
      <c r="L17" s="775"/>
    </row>
    <row r="18" spans="1:12" ht="19.5" customHeight="1">
      <c r="A18" s="768"/>
      <c r="B18" s="766"/>
      <c r="C18" s="766"/>
      <c r="D18" s="766"/>
      <c r="E18" s="766"/>
      <c r="F18" s="767"/>
      <c r="G18" s="773"/>
      <c r="H18" s="752" t="s">
        <v>70</v>
      </c>
      <c r="I18" s="751" t="s">
        <v>71</v>
      </c>
      <c r="J18" s="777"/>
      <c r="K18" s="752" t="s">
        <v>70</v>
      </c>
      <c r="L18" s="751" t="s">
        <v>71</v>
      </c>
    </row>
    <row r="19" spans="1:12" ht="19.5" customHeight="1">
      <c r="A19" s="769"/>
      <c r="B19" s="766"/>
      <c r="C19" s="766"/>
      <c r="D19" s="766"/>
      <c r="E19" s="766"/>
      <c r="F19" s="767"/>
      <c r="G19" s="773"/>
      <c r="H19" s="752"/>
      <c r="I19" s="751"/>
      <c r="J19" s="777"/>
      <c r="K19" s="752"/>
      <c r="L19" s="751"/>
    </row>
    <row r="20" spans="1:12" ht="19.5" customHeight="1">
      <c r="A20" s="200" t="s">
        <v>30</v>
      </c>
      <c r="B20" s="790" t="s">
        <v>31</v>
      </c>
      <c r="C20" s="790"/>
      <c r="D20" s="790"/>
      <c r="E20" s="790"/>
      <c r="F20" s="791"/>
      <c r="G20" s="197" t="s">
        <v>39</v>
      </c>
      <c r="H20" s="778" t="s">
        <v>68</v>
      </c>
      <c r="I20" s="779"/>
      <c r="J20" s="197" t="s">
        <v>39</v>
      </c>
      <c r="K20" s="778" t="s">
        <v>68</v>
      </c>
      <c r="L20" s="779"/>
    </row>
    <row r="21" spans="1:12" ht="19.5" customHeight="1" thickBot="1">
      <c r="A21" s="102"/>
      <c r="B21" s="103"/>
      <c r="C21" s="103"/>
      <c r="D21" s="103"/>
      <c r="E21" s="103"/>
      <c r="F21" s="104"/>
      <c r="G21" s="105"/>
      <c r="H21" s="757"/>
      <c r="I21" s="758"/>
      <c r="J21" s="105"/>
      <c r="K21" s="757"/>
      <c r="L21" s="758"/>
    </row>
    <row r="22" spans="1:12" ht="21.75" customHeight="1">
      <c r="A22" s="201"/>
      <c r="B22" s="787" t="s">
        <v>90</v>
      </c>
      <c r="C22" s="788"/>
      <c r="D22" s="788"/>
      <c r="E22" s="788"/>
      <c r="F22" s="789"/>
      <c r="G22" s="785">
        <v>0</v>
      </c>
      <c r="H22" s="753">
        <v>0</v>
      </c>
      <c r="I22" s="755">
        <f>IF(H22=1,'Eingabe 1 - Regenbogen'!$B$8,IF(H22=2,'Eingabe 1 - Regenbogen'!$B$10,IF(H22=3,'Eingabe 1 - Regenbogen'!$B$12,IF(H22=4,'Eingabe 1 - Regenbogen'!$B$14,IF(H22=5,'Eingabe 1 - Regenbogen'!$B$16,IF(H22=6,'Eingabe 1 - Regenbogen'!$B$18,0))))))</f>
        <v>0</v>
      </c>
      <c r="J22" s="785">
        <v>0</v>
      </c>
      <c r="K22" s="753">
        <v>0</v>
      </c>
      <c r="L22" s="755">
        <f>IF(K22=1,'Eingabe 1 - Regenbogen'!$B$8,IF(K22=2,'Eingabe 1 - Regenbogen'!$B$10,IF(K22=3,'Eingabe 1 - Regenbogen'!$B$12,IF(K22=4,'Eingabe 1 - Regenbogen'!$B$14,IF(K22=5,'Eingabe 1 - Regenbogen'!$B$16,IF(K22=6,'Eingabe 1 - Regenbogen'!$B$18,0))))))</f>
        <v>0</v>
      </c>
    </row>
    <row r="23" spans="1:12" ht="21.75" customHeight="1">
      <c r="A23" s="202">
        <v>1</v>
      </c>
      <c r="B23" s="790"/>
      <c r="C23" s="790"/>
      <c r="D23" s="790"/>
      <c r="E23" s="790"/>
      <c r="F23" s="791"/>
      <c r="G23" s="786"/>
      <c r="H23" s="754"/>
      <c r="I23" s="756"/>
      <c r="J23" s="786"/>
      <c r="K23" s="754"/>
      <c r="L23" s="756"/>
    </row>
    <row r="24" spans="1:12" ht="21.75" customHeight="1">
      <c r="A24" s="203"/>
      <c r="B24" s="790"/>
      <c r="C24" s="790"/>
      <c r="D24" s="790"/>
      <c r="E24" s="790"/>
      <c r="F24" s="791"/>
      <c r="G24" s="786"/>
      <c r="H24" s="754"/>
      <c r="I24" s="756"/>
      <c r="J24" s="786"/>
      <c r="K24" s="754"/>
      <c r="L24" s="756"/>
    </row>
    <row r="25" spans="1:12" ht="21.75" customHeight="1">
      <c r="A25" s="204"/>
      <c r="B25" s="790"/>
      <c r="C25" s="790"/>
      <c r="D25" s="790"/>
      <c r="E25" s="790"/>
      <c r="F25" s="791"/>
      <c r="G25" s="786"/>
      <c r="H25" s="754"/>
      <c r="I25" s="756"/>
      <c r="J25" s="786"/>
      <c r="K25" s="754"/>
      <c r="L25" s="756"/>
    </row>
    <row r="26" spans="1:12" ht="21.75" customHeight="1" thickBot="1">
      <c r="A26" s="205" t="s">
        <v>117</v>
      </c>
      <c r="B26" s="792" t="s">
        <v>105</v>
      </c>
      <c r="C26" s="793"/>
      <c r="D26" s="793"/>
      <c r="E26" s="793"/>
      <c r="F26" s="794"/>
      <c r="G26" s="210"/>
      <c r="H26" s="211"/>
      <c r="I26" s="212"/>
      <c r="J26" s="210"/>
      <c r="K26" s="211"/>
      <c r="L26" s="212"/>
    </row>
    <row r="27" spans="1:12" ht="21.75" customHeight="1">
      <c r="A27" s="201"/>
      <c r="B27" s="780" t="s">
        <v>101</v>
      </c>
      <c r="C27" s="781"/>
      <c r="D27" s="781"/>
      <c r="E27" s="781"/>
      <c r="F27" s="782"/>
      <c r="G27" s="785">
        <v>0</v>
      </c>
      <c r="H27" s="753">
        <v>0</v>
      </c>
      <c r="I27" s="755">
        <f>IF(H27=1,'Eingabe 1 - Regenbogen'!$B$8,IF(H27=2,'Eingabe 1 - Regenbogen'!$B$10,IF(H27=3,'Eingabe 1 - Regenbogen'!$B$12,IF(H27=4,'Eingabe 1 - Regenbogen'!$B$14,IF(H27=5,'Eingabe 1 - Regenbogen'!$B$16,IF(H27=6,'Eingabe 1 - Regenbogen'!$B$18,0))))))</f>
        <v>0</v>
      </c>
      <c r="J27" s="785">
        <v>0</v>
      </c>
      <c r="K27" s="753">
        <v>0</v>
      </c>
      <c r="L27" s="755">
        <f>IF(K27=1,'Eingabe 1 - Regenbogen'!$B$8,IF(K27=2,'Eingabe 1 - Regenbogen'!$B$10,IF(K27=3,'Eingabe 1 - Regenbogen'!$B$12,IF(K27=4,'Eingabe 1 - Regenbogen'!$B$14,IF(K27=5,'Eingabe 1 - Regenbogen'!$B$16,IF(K27=6,'Eingabe 1 - Regenbogen'!$B$18,0))))))</f>
        <v>0</v>
      </c>
    </row>
    <row r="28" spans="1:12" ht="21.75" customHeight="1">
      <c r="A28" s="202">
        <v>2</v>
      </c>
      <c r="B28" s="783"/>
      <c r="C28" s="783"/>
      <c r="D28" s="783"/>
      <c r="E28" s="783"/>
      <c r="F28" s="784"/>
      <c r="G28" s="786"/>
      <c r="H28" s="754"/>
      <c r="I28" s="756"/>
      <c r="J28" s="786"/>
      <c r="K28" s="754"/>
      <c r="L28" s="756"/>
    </row>
    <row r="29" spans="1:12" ht="21.75" customHeight="1">
      <c r="A29" s="203"/>
      <c r="B29" s="783"/>
      <c r="C29" s="783"/>
      <c r="D29" s="783"/>
      <c r="E29" s="783"/>
      <c r="F29" s="784"/>
      <c r="G29" s="786"/>
      <c r="H29" s="754"/>
      <c r="I29" s="756"/>
      <c r="J29" s="786"/>
      <c r="K29" s="754"/>
      <c r="L29" s="756"/>
    </row>
    <row r="30" spans="1:12" ht="21.75" customHeight="1">
      <c r="A30" s="204"/>
      <c r="B30" s="783"/>
      <c r="C30" s="783"/>
      <c r="D30" s="783"/>
      <c r="E30" s="783"/>
      <c r="F30" s="784"/>
      <c r="G30" s="786"/>
      <c r="H30" s="754"/>
      <c r="I30" s="756"/>
      <c r="J30" s="786"/>
      <c r="K30" s="754"/>
      <c r="L30" s="756"/>
    </row>
    <row r="31" spans="1:12" ht="21.75" customHeight="1" thickBot="1">
      <c r="A31" s="205" t="s">
        <v>117</v>
      </c>
      <c r="B31" s="792" t="s">
        <v>106</v>
      </c>
      <c r="C31" s="793"/>
      <c r="D31" s="793"/>
      <c r="E31" s="793"/>
      <c r="F31" s="794"/>
      <c r="G31" s="210"/>
      <c r="H31" s="211"/>
      <c r="I31" s="212"/>
      <c r="J31" s="210"/>
      <c r="K31" s="211"/>
      <c r="L31" s="212"/>
    </row>
    <row r="32" spans="1:12" ht="21.75" customHeight="1">
      <c r="A32" s="201"/>
      <c r="B32" s="780" t="s">
        <v>108</v>
      </c>
      <c r="C32" s="781"/>
      <c r="D32" s="781"/>
      <c r="E32" s="781"/>
      <c r="F32" s="782"/>
      <c r="G32" s="785">
        <v>0</v>
      </c>
      <c r="H32" s="753">
        <v>0</v>
      </c>
      <c r="I32" s="755">
        <f>IF(H32=1,'Eingabe 1 - Regenbogen'!$B$8,IF(H32=2,'Eingabe 1 - Regenbogen'!$B$10,IF(H32=3,'Eingabe 1 - Regenbogen'!$B$12,IF(H32=4,'Eingabe 1 - Regenbogen'!$B$14,IF(H32=5,'Eingabe 1 - Regenbogen'!$B$16,IF(H32=6,'Eingabe 1 - Regenbogen'!$B$18,0))))))</f>
        <v>0</v>
      </c>
      <c r="J32" s="785">
        <v>0</v>
      </c>
      <c r="K32" s="753">
        <v>0</v>
      </c>
      <c r="L32" s="755">
        <f>IF(K32=1,'Eingabe 1 - Regenbogen'!$B$8,IF(K32=2,'Eingabe 1 - Regenbogen'!$B$10,IF(K32=3,'Eingabe 1 - Regenbogen'!$B$12,IF(K32=4,'Eingabe 1 - Regenbogen'!$B$14,IF(K32=5,'Eingabe 1 - Regenbogen'!$B$16,IF(K32=6,'Eingabe 1 - Regenbogen'!$B$18,0))))))</f>
        <v>0</v>
      </c>
    </row>
    <row r="33" spans="1:12" ht="21.75" customHeight="1">
      <c r="A33" s="206">
        <v>3</v>
      </c>
      <c r="B33" s="783"/>
      <c r="C33" s="783"/>
      <c r="D33" s="783"/>
      <c r="E33" s="783"/>
      <c r="F33" s="784"/>
      <c r="G33" s="786"/>
      <c r="H33" s="754"/>
      <c r="I33" s="756"/>
      <c r="J33" s="786"/>
      <c r="K33" s="754"/>
      <c r="L33" s="756"/>
    </row>
    <row r="34" spans="1:12" ht="21.75" customHeight="1">
      <c r="A34" s="207"/>
      <c r="B34" s="783"/>
      <c r="C34" s="783"/>
      <c r="D34" s="783"/>
      <c r="E34" s="783"/>
      <c r="F34" s="784"/>
      <c r="G34" s="786"/>
      <c r="H34" s="754"/>
      <c r="I34" s="756"/>
      <c r="J34" s="786"/>
      <c r="K34" s="754"/>
      <c r="L34" s="756"/>
    </row>
    <row r="35" spans="1:12" ht="21.75" customHeight="1">
      <c r="A35" s="208"/>
      <c r="B35" s="783"/>
      <c r="C35" s="783"/>
      <c r="D35" s="783"/>
      <c r="E35" s="783"/>
      <c r="F35" s="784"/>
      <c r="G35" s="786"/>
      <c r="H35" s="754"/>
      <c r="I35" s="756"/>
      <c r="J35" s="786"/>
      <c r="K35" s="754"/>
      <c r="L35" s="756"/>
    </row>
    <row r="36" spans="1:12" ht="21.75" customHeight="1" thickBot="1">
      <c r="A36" s="205" t="s">
        <v>117</v>
      </c>
      <c r="B36" s="792" t="s">
        <v>107</v>
      </c>
      <c r="C36" s="793"/>
      <c r="D36" s="793"/>
      <c r="E36" s="793"/>
      <c r="F36" s="794"/>
      <c r="G36" s="210"/>
      <c r="H36" s="211"/>
      <c r="I36" s="212"/>
      <c r="J36" s="210"/>
      <c r="K36" s="211"/>
      <c r="L36" s="212"/>
    </row>
    <row r="37" spans="1:12" ht="21.75" customHeight="1">
      <c r="A37" s="201"/>
      <c r="B37" s="780" t="s">
        <v>91</v>
      </c>
      <c r="C37" s="780"/>
      <c r="D37" s="780"/>
      <c r="E37" s="780"/>
      <c r="F37" s="811"/>
      <c r="G37" s="785">
        <v>0</v>
      </c>
      <c r="H37" s="753">
        <v>0</v>
      </c>
      <c r="I37" s="755">
        <f>IF(H37=1,'Eingabe 1 - Regenbogen'!$B$8,IF(H37=2,'Eingabe 1 - Regenbogen'!$B$10,IF(H37=3,'Eingabe 1 - Regenbogen'!$B$12,IF(H37=4,'Eingabe 1 - Regenbogen'!$B$14,IF(H37=5,'Eingabe 1 - Regenbogen'!$B$16,IF(H37=6,'Eingabe 1 - Regenbogen'!$B$18,0))))))</f>
        <v>0</v>
      </c>
      <c r="J37" s="785">
        <v>0</v>
      </c>
      <c r="K37" s="753">
        <v>0</v>
      </c>
      <c r="L37" s="755">
        <f>IF(K37=1,'Eingabe 1 - Regenbogen'!$B$8,IF(K37=2,'Eingabe 1 - Regenbogen'!$B$10,IF(K37=3,'Eingabe 1 - Regenbogen'!$B$12,IF(K37=4,'Eingabe 1 - Regenbogen'!$B$14,IF(K37=5,'Eingabe 1 - Regenbogen'!$B$16,IF(K37=6,'Eingabe 1 - Regenbogen'!$B$18,0))))))</f>
        <v>0</v>
      </c>
    </row>
    <row r="38" spans="1:12" ht="21.75" customHeight="1">
      <c r="A38" s="206">
        <v>4</v>
      </c>
      <c r="B38" s="812"/>
      <c r="C38" s="812"/>
      <c r="D38" s="812"/>
      <c r="E38" s="812"/>
      <c r="F38" s="813"/>
      <c r="G38" s="786"/>
      <c r="H38" s="754"/>
      <c r="I38" s="756"/>
      <c r="J38" s="786"/>
      <c r="K38" s="754"/>
      <c r="L38" s="756"/>
    </row>
    <row r="39" spans="1:12" ht="21.75" customHeight="1">
      <c r="A39" s="207"/>
      <c r="B39" s="812"/>
      <c r="C39" s="812"/>
      <c r="D39" s="812"/>
      <c r="E39" s="812"/>
      <c r="F39" s="813"/>
      <c r="G39" s="786"/>
      <c r="H39" s="754"/>
      <c r="I39" s="756"/>
      <c r="J39" s="786"/>
      <c r="K39" s="754"/>
      <c r="L39" s="756"/>
    </row>
    <row r="40" spans="1:12" ht="21.75" customHeight="1">
      <c r="A40" s="208"/>
      <c r="B40" s="812"/>
      <c r="C40" s="812"/>
      <c r="D40" s="812"/>
      <c r="E40" s="812"/>
      <c r="F40" s="813"/>
      <c r="G40" s="786"/>
      <c r="H40" s="754"/>
      <c r="I40" s="756"/>
      <c r="J40" s="786"/>
      <c r="K40" s="754"/>
      <c r="L40" s="756"/>
    </row>
    <row r="41" spans="1:12" ht="21.75" customHeight="1" thickBot="1">
      <c r="A41" s="205" t="s">
        <v>117</v>
      </c>
      <c r="B41" s="792" t="s">
        <v>109</v>
      </c>
      <c r="C41" s="793"/>
      <c r="D41" s="793"/>
      <c r="E41" s="793"/>
      <c r="F41" s="794"/>
      <c r="G41" s="210"/>
      <c r="H41" s="211"/>
      <c r="I41" s="212"/>
      <c r="J41" s="210"/>
      <c r="K41" s="211"/>
      <c r="L41" s="212"/>
    </row>
    <row r="42" spans="1:12" ht="21.75" customHeight="1">
      <c r="A42" s="201"/>
      <c r="B42" s="780" t="s">
        <v>103</v>
      </c>
      <c r="C42" s="781"/>
      <c r="D42" s="781"/>
      <c r="E42" s="781"/>
      <c r="F42" s="782"/>
      <c r="G42" s="785">
        <v>0</v>
      </c>
      <c r="H42" s="753">
        <v>0</v>
      </c>
      <c r="I42" s="755">
        <f>IF(H42=1,'Eingabe 1 - Regenbogen'!$B$8,IF(H42=2,'Eingabe 1 - Regenbogen'!$B$10,IF(H42=3,'Eingabe 1 - Regenbogen'!$B$12,IF(H42=4,'Eingabe 1 - Regenbogen'!$B$14,IF(H42=5,'Eingabe 1 - Regenbogen'!$B$16,IF(H42=6,'Eingabe 1 - Regenbogen'!$B$18,0))))))</f>
        <v>0</v>
      </c>
      <c r="J42" s="785">
        <v>0</v>
      </c>
      <c r="K42" s="753">
        <v>0</v>
      </c>
      <c r="L42" s="755">
        <f>IF(K42=1,'Eingabe 1 - Regenbogen'!$B$8,IF(K42=2,'Eingabe 1 - Regenbogen'!$B$10,IF(K42=3,'Eingabe 1 - Regenbogen'!$B$12,IF(K42=4,'Eingabe 1 - Regenbogen'!$B$14,IF(K42=5,'Eingabe 1 - Regenbogen'!$B$16,IF(K42=6,'Eingabe 1 - Regenbogen'!$B$18,0))))))</f>
        <v>0</v>
      </c>
    </row>
    <row r="43" spans="1:12" ht="21.75" customHeight="1">
      <c r="A43" s="206">
        <v>5</v>
      </c>
      <c r="B43" s="783"/>
      <c r="C43" s="783"/>
      <c r="D43" s="783"/>
      <c r="E43" s="783"/>
      <c r="F43" s="784"/>
      <c r="G43" s="786"/>
      <c r="H43" s="754"/>
      <c r="I43" s="756"/>
      <c r="J43" s="786"/>
      <c r="K43" s="754"/>
      <c r="L43" s="756"/>
    </row>
    <row r="44" spans="1:12" ht="21.75" customHeight="1">
      <c r="A44" s="207"/>
      <c r="B44" s="783"/>
      <c r="C44" s="783"/>
      <c r="D44" s="783"/>
      <c r="E44" s="783"/>
      <c r="F44" s="784"/>
      <c r="G44" s="786"/>
      <c r="H44" s="754"/>
      <c r="I44" s="756"/>
      <c r="J44" s="786"/>
      <c r="K44" s="754"/>
      <c r="L44" s="756"/>
    </row>
    <row r="45" spans="1:12" ht="21.75" customHeight="1">
      <c r="A45" s="208"/>
      <c r="B45" s="783"/>
      <c r="C45" s="783"/>
      <c r="D45" s="783"/>
      <c r="E45" s="783"/>
      <c r="F45" s="784"/>
      <c r="G45" s="786"/>
      <c r="H45" s="754"/>
      <c r="I45" s="756"/>
      <c r="J45" s="786"/>
      <c r="K45" s="754"/>
      <c r="L45" s="756"/>
    </row>
    <row r="46" spans="1:12" ht="21.75" customHeight="1" thickBot="1">
      <c r="A46" s="205" t="s">
        <v>117</v>
      </c>
      <c r="B46" s="792" t="s">
        <v>110</v>
      </c>
      <c r="C46" s="793"/>
      <c r="D46" s="793"/>
      <c r="E46" s="793"/>
      <c r="F46" s="794"/>
      <c r="G46" s="210"/>
      <c r="H46" s="211"/>
      <c r="I46" s="212"/>
      <c r="J46" s="210"/>
      <c r="K46" s="211"/>
      <c r="L46" s="212"/>
    </row>
    <row r="47" spans="1:12" ht="21.75" customHeight="1">
      <c r="A47" s="201"/>
      <c r="B47" s="780" t="s">
        <v>92</v>
      </c>
      <c r="C47" s="781"/>
      <c r="D47" s="781"/>
      <c r="E47" s="781"/>
      <c r="F47" s="782"/>
      <c r="G47" s="785">
        <v>0</v>
      </c>
      <c r="H47" s="753">
        <v>0</v>
      </c>
      <c r="I47" s="755">
        <f>IF(H47=1,'Eingabe 1 - Regenbogen'!$B$8,IF(H47=2,'Eingabe 1 - Regenbogen'!$B$10,IF(H47=3,'Eingabe 1 - Regenbogen'!$B$12,IF(H47=4,'Eingabe 1 - Regenbogen'!$B$14,IF(H47=5,'Eingabe 1 - Regenbogen'!$B$16,IF(H47=6,'Eingabe 1 - Regenbogen'!$B$18,0))))))</f>
        <v>0</v>
      </c>
      <c r="J47" s="785">
        <v>0</v>
      </c>
      <c r="K47" s="753">
        <v>0</v>
      </c>
      <c r="L47" s="755">
        <f>IF(K47=1,'Eingabe 1 - Regenbogen'!$B$8,IF(K47=2,'Eingabe 1 - Regenbogen'!$B$10,IF(K47=3,'Eingabe 1 - Regenbogen'!$B$12,IF(K47=4,'Eingabe 1 - Regenbogen'!$B$14,IF(K47=5,'Eingabe 1 - Regenbogen'!$B$16,IF(K47=6,'Eingabe 1 - Regenbogen'!$B$18,0))))))</f>
        <v>0</v>
      </c>
    </row>
    <row r="48" spans="1:12" ht="21.75" customHeight="1">
      <c r="A48" s="206">
        <v>6</v>
      </c>
      <c r="B48" s="783"/>
      <c r="C48" s="783"/>
      <c r="D48" s="783"/>
      <c r="E48" s="783"/>
      <c r="F48" s="784"/>
      <c r="G48" s="786"/>
      <c r="H48" s="754"/>
      <c r="I48" s="756"/>
      <c r="J48" s="786"/>
      <c r="K48" s="754"/>
      <c r="L48" s="756"/>
    </row>
    <row r="49" spans="1:12" ht="21.75" customHeight="1">
      <c r="A49" s="207"/>
      <c r="B49" s="783"/>
      <c r="C49" s="783"/>
      <c r="D49" s="783"/>
      <c r="E49" s="783"/>
      <c r="F49" s="784"/>
      <c r="G49" s="786"/>
      <c r="H49" s="754"/>
      <c r="I49" s="756"/>
      <c r="J49" s="786"/>
      <c r="K49" s="754"/>
      <c r="L49" s="756"/>
    </row>
    <row r="50" spans="1:12" ht="21.75" customHeight="1">
      <c r="A50" s="208"/>
      <c r="B50" s="783"/>
      <c r="C50" s="783"/>
      <c r="D50" s="783"/>
      <c r="E50" s="783"/>
      <c r="F50" s="784"/>
      <c r="G50" s="786"/>
      <c r="H50" s="754"/>
      <c r="I50" s="756"/>
      <c r="J50" s="786"/>
      <c r="K50" s="754"/>
      <c r="L50" s="756"/>
    </row>
    <row r="51" spans="1:12" ht="21.75" customHeight="1" thickBot="1">
      <c r="A51" s="205" t="s">
        <v>117</v>
      </c>
      <c r="B51" s="792" t="s">
        <v>111</v>
      </c>
      <c r="C51" s="793"/>
      <c r="D51" s="793"/>
      <c r="E51" s="793"/>
      <c r="F51" s="794"/>
      <c r="G51" s="210"/>
      <c r="H51" s="211"/>
      <c r="I51" s="212"/>
      <c r="J51" s="210"/>
      <c r="K51" s="211"/>
      <c r="L51" s="212"/>
    </row>
    <row r="52" spans="1:12" ht="21.75" customHeight="1">
      <c r="A52" s="201"/>
      <c r="B52" s="780" t="s">
        <v>93</v>
      </c>
      <c r="C52" s="781"/>
      <c r="D52" s="781"/>
      <c r="E52" s="781"/>
      <c r="F52" s="782"/>
      <c r="G52" s="785">
        <v>0</v>
      </c>
      <c r="H52" s="753">
        <v>0</v>
      </c>
      <c r="I52" s="755">
        <f>IF(H52=1,'Eingabe 1 - Regenbogen'!$B$8,IF(H52=2,'Eingabe 1 - Regenbogen'!$B$10,IF(H52=3,'Eingabe 1 - Regenbogen'!$B$12,IF(H52=4,'Eingabe 1 - Regenbogen'!$B$14,IF(H52=5,'Eingabe 1 - Regenbogen'!$B$16,IF(H52=6,'Eingabe 1 - Regenbogen'!$B$18,0))))))</f>
        <v>0</v>
      </c>
      <c r="J52" s="785">
        <v>0</v>
      </c>
      <c r="K52" s="753">
        <v>0</v>
      </c>
      <c r="L52" s="755">
        <f>IF(K52=1,'Eingabe 1 - Regenbogen'!$B$8,IF(K52=2,'Eingabe 1 - Regenbogen'!$B$10,IF(K52=3,'Eingabe 1 - Regenbogen'!$B$12,IF(K52=4,'Eingabe 1 - Regenbogen'!$B$14,IF(K52=5,'Eingabe 1 - Regenbogen'!$B$16,IF(K52=6,'Eingabe 1 - Regenbogen'!$B$18,0))))))</f>
        <v>0</v>
      </c>
    </row>
    <row r="53" spans="1:12" ht="21.75" customHeight="1">
      <c r="A53" s="206">
        <v>7</v>
      </c>
      <c r="B53" s="783"/>
      <c r="C53" s="783"/>
      <c r="D53" s="783"/>
      <c r="E53" s="783"/>
      <c r="F53" s="784"/>
      <c r="G53" s="786"/>
      <c r="H53" s="754"/>
      <c r="I53" s="756"/>
      <c r="J53" s="786"/>
      <c r="K53" s="754"/>
      <c r="L53" s="756"/>
    </row>
    <row r="54" spans="1:12" ht="21.75" customHeight="1">
      <c r="A54" s="207"/>
      <c r="B54" s="783"/>
      <c r="C54" s="783"/>
      <c r="D54" s="783"/>
      <c r="E54" s="783"/>
      <c r="F54" s="784"/>
      <c r="G54" s="786"/>
      <c r="H54" s="754"/>
      <c r="I54" s="756"/>
      <c r="J54" s="786"/>
      <c r="K54" s="754"/>
      <c r="L54" s="756"/>
    </row>
    <row r="55" spans="1:12" ht="21.75" customHeight="1">
      <c r="A55" s="208"/>
      <c r="B55" s="783"/>
      <c r="C55" s="783"/>
      <c r="D55" s="783"/>
      <c r="E55" s="783"/>
      <c r="F55" s="784"/>
      <c r="G55" s="786"/>
      <c r="H55" s="754"/>
      <c r="I55" s="756"/>
      <c r="J55" s="786"/>
      <c r="K55" s="754"/>
      <c r="L55" s="756"/>
    </row>
    <row r="56" spans="1:12" ht="21.75" customHeight="1" thickBot="1">
      <c r="A56" s="205" t="s">
        <v>117</v>
      </c>
      <c r="B56" s="792" t="s">
        <v>112</v>
      </c>
      <c r="C56" s="793"/>
      <c r="D56" s="793"/>
      <c r="E56" s="793"/>
      <c r="F56" s="794"/>
      <c r="G56" s="210"/>
      <c r="H56" s="211"/>
      <c r="I56" s="212"/>
      <c r="J56" s="210"/>
      <c r="K56" s="211"/>
      <c r="L56" s="212"/>
    </row>
    <row r="57" spans="1:12" ht="21.75" customHeight="1">
      <c r="A57" s="201"/>
      <c r="B57" s="780" t="s">
        <v>102</v>
      </c>
      <c r="C57" s="781"/>
      <c r="D57" s="781"/>
      <c r="E57" s="781"/>
      <c r="F57" s="782"/>
      <c r="G57" s="785">
        <v>0</v>
      </c>
      <c r="H57" s="753">
        <v>0</v>
      </c>
      <c r="I57" s="755">
        <f>IF(H57=1,'Eingabe 1 - Regenbogen'!$B$8,IF(H57=2,'Eingabe 1 - Regenbogen'!$B$10,IF(H57=3,'Eingabe 1 - Regenbogen'!$B$12,IF(H57=4,'Eingabe 1 - Regenbogen'!$B$14,IF(H57=5,'Eingabe 1 - Regenbogen'!$B$16,IF(H57=6,'Eingabe 1 - Regenbogen'!$B$18,0))))))</f>
        <v>0</v>
      </c>
      <c r="J57" s="785">
        <v>0</v>
      </c>
      <c r="K57" s="753">
        <v>0</v>
      </c>
      <c r="L57" s="755">
        <f>IF(K57=1,'Eingabe 1 - Regenbogen'!$B$8,IF(K57=2,'Eingabe 1 - Regenbogen'!$B$10,IF(K57=3,'Eingabe 1 - Regenbogen'!$B$12,IF(K57=4,'Eingabe 1 - Regenbogen'!$B$14,IF(K57=5,'Eingabe 1 - Regenbogen'!$B$16,IF(K57=6,'Eingabe 1 - Regenbogen'!$B$18,0))))))</f>
        <v>0</v>
      </c>
    </row>
    <row r="58" spans="1:12" ht="21.75" customHeight="1">
      <c r="A58" s="206">
        <v>8</v>
      </c>
      <c r="B58" s="783"/>
      <c r="C58" s="783"/>
      <c r="D58" s="783"/>
      <c r="E58" s="783"/>
      <c r="F58" s="784"/>
      <c r="G58" s="786"/>
      <c r="H58" s="754"/>
      <c r="I58" s="756"/>
      <c r="J58" s="786"/>
      <c r="K58" s="754"/>
      <c r="L58" s="756"/>
    </row>
    <row r="59" spans="1:12" ht="21.75" customHeight="1">
      <c r="A59" s="207"/>
      <c r="B59" s="783"/>
      <c r="C59" s="783"/>
      <c r="D59" s="783"/>
      <c r="E59" s="783"/>
      <c r="F59" s="784"/>
      <c r="G59" s="786"/>
      <c r="H59" s="754"/>
      <c r="I59" s="756"/>
      <c r="J59" s="786"/>
      <c r="K59" s="754"/>
      <c r="L59" s="756"/>
    </row>
    <row r="60" spans="1:12" ht="21.75" customHeight="1">
      <c r="A60" s="208"/>
      <c r="B60" s="783"/>
      <c r="C60" s="783"/>
      <c r="D60" s="783"/>
      <c r="E60" s="783"/>
      <c r="F60" s="784"/>
      <c r="G60" s="786"/>
      <c r="H60" s="754"/>
      <c r="I60" s="756"/>
      <c r="J60" s="786"/>
      <c r="K60" s="754"/>
      <c r="L60" s="756"/>
    </row>
    <row r="61" spans="1:12" ht="21.75" customHeight="1" thickBot="1">
      <c r="A61" s="205" t="s">
        <v>117</v>
      </c>
      <c r="B61" s="792" t="s">
        <v>113</v>
      </c>
      <c r="C61" s="793"/>
      <c r="D61" s="793"/>
      <c r="E61" s="793"/>
      <c r="F61" s="794"/>
      <c r="G61" s="210"/>
      <c r="H61" s="211"/>
      <c r="I61" s="212"/>
      <c r="J61" s="210"/>
      <c r="K61" s="211"/>
      <c r="L61" s="212"/>
    </row>
    <row r="62" spans="1:12" ht="21.75" customHeight="1">
      <c r="A62" s="201"/>
      <c r="B62" s="780" t="s">
        <v>104</v>
      </c>
      <c r="C62" s="781"/>
      <c r="D62" s="781"/>
      <c r="E62" s="781"/>
      <c r="F62" s="782"/>
      <c r="G62" s="785">
        <v>0</v>
      </c>
      <c r="H62" s="753">
        <v>0</v>
      </c>
      <c r="I62" s="755">
        <f>IF(H62=1,'Eingabe 1 - Regenbogen'!$B$8,IF(H62=2,'Eingabe 1 - Regenbogen'!$B$10,IF(H62=3,'Eingabe 1 - Regenbogen'!$B$12,IF(H62=4,'Eingabe 1 - Regenbogen'!$B$14,IF(H62=5,'Eingabe 1 - Regenbogen'!$B$16,IF(H62=6,'Eingabe 1 - Regenbogen'!$B$18,0))))))</f>
        <v>0</v>
      </c>
      <c r="J62" s="785">
        <v>0</v>
      </c>
      <c r="K62" s="753">
        <v>0</v>
      </c>
      <c r="L62" s="755">
        <f>IF(K62=1,'Eingabe 1 - Regenbogen'!$B$8,IF(K62=2,'Eingabe 1 - Regenbogen'!$B$10,IF(K62=3,'Eingabe 1 - Regenbogen'!$B$12,IF(K62=4,'Eingabe 1 - Regenbogen'!$B$14,IF(K62=5,'Eingabe 1 - Regenbogen'!$B$16,IF(K62=6,'Eingabe 1 - Regenbogen'!$B$18,0))))))</f>
        <v>0</v>
      </c>
    </row>
    <row r="63" spans="1:12" ht="21.75" customHeight="1">
      <c r="A63" s="206">
        <v>9</v>
      </c>
      <c r="B63" s="783"/>
      <c r="C63" s="783"/>
      <c r="D63" s="783"/>
      <c r="E63" s="783"/>
      <c r="F63" s="784"/>
      <c r="G63" s="786"/>
      <c r="H63" s="754"/>
      <c r="I63" s="756"/>
      <c r="J63" s="786"/>
      <c r="K63" s="754"/>
      <c r="L63" s="756"/>
    </row>
    <row r="64" spans="1:12" ht="21.75" customHeight="1">
      <c r="A64" s="207"/>
      <c r="B64" s="783"/>
      <c r="C64" s="783"/>
      <c r="D64" s="783"/>
      <c r="E64" s="783"/>
      <c r="F64" s="784"/>
      <c r="G64" s="786"/>
      <c r="H64" s="754"/>
      <c r="I64" s="756"/>
      <c r="J64" s="786"/>
      <c r="K64" s="754"/>
      <c r="L64" s="756"/>
    </row>
    <row r="65" spans="1:12" ht="21.75" customHeight="1">
      <c r="A65" s="208"/>
      <c r="B65" s="783"/>
      <c r="C65" s="783"/>
      <c r="D65" s="783"/>
      <c r="E65" s="783"/>
      <c r="F65" s="784"/>
      <c r="G65" s="786"/>
      <c r="H65" s="754"/>
      <c r="I65" s="756"/>
      <c r="J65" s="786"/>
      <c r="K65" s="754"/>
      <c r="L65" s="756"/>
    </row>
    <row r="66" spans="1:12" ht="21.75" customHeight="1" thickBot="1">
      <c r="A66" s="205" t="s">
        <v>117</v>
      </c>
      <c r="B66" s="792" t="s">
        <v>114</v>
      </c>
      <c r="C66" s="793"/>
      <c r="D66" s="793"/>
      <c r="E66" s="793"/>
      <c r="F66" s="794"/>
      <c r="G66" s="210"/>
      <c r="H66" s="211"/>
      <c r="I66" s="212"/>
      <c r="J66" s="210"/>
      <c r="K66" s="211"/>
      <c r="L66" s="212"/>
    </row>
    <row r="67" spans="1:12" ht="21.75" customHeight="1">
      <c r="A67" s="201"/>
      <c r="B67" s="780" t="s">
        <v>94</v>
      </c>
      <c r="C67" s="781"/>
      <c r="D67" s="781"/>
      <c r="E67" s="781"/>
      <c r="F67" s="782"/>
      <c r="G67" s="785">
        <v>0</v>
      </c>
      <c r="H67" s="753">
        <v>0</v>
      </c>
      <c r="I67" s="755">
        <f>IF(H67=1,'Eingabe 1 - Regenbogen'!$B$8,IF(H67=2,'Eingabe 1 - Regenbogen'!$B$10,IF(H67=3,'Eingabe 1 - Regenbogen'!$B$12,IF(H67=4,'Eingabe 1 - Regenbogen'!$B$14,IF(H67=5,'Eingabe 1 - Regenbogen'!$B$16,IF(H67=6,'Eingabe 1 - Regenbogen'!$B$18,0))))))</f>
        <v>0</v>
      </c>
      <c r="J67" s="785">
        <v>0</v>
      </c>
      <c r="K67" s="753">
        <v>0</v>
      </c>
      <c r="L67" s="755">
        <f>IF(K67=1,'Eingabe 1 - Regenbogen'!$B$8,IF(K67=2,'Eingabe 1 - Regenbogen'!$B$10,IF(K67=3,'Eingabe 1 - Regenbogen'!$B$12,IF(K67=4,'Eingabe 1 - Regenbogen'!$B$14,IF(K67=5,'Eingabe 1 - Regenbogen'!$B$16,IF(K67=6,'Eingabe 1 - Regenbogen'!$B$18,0))))))</f>
        <v>0</v>
      </c>
    </row>
    <row r="68" spans="1:12" ht="21.75" customHeight="1">
      <c r="A68" s="206">
        <v>10</v>
      </c>
      <c r="B68" s="783"/>
      <c r="C68" s="783"/>
      <c r="D68" s="783"/>
      <c r="E68" s="783"/>
      <c r="F68" s="784"/>
      <c r="G68" s="786"/>
      <c r="H68" s="754"/>
      <c r="I68" s="756"/>
      <c r="J68" s="786"/>
      <c r="K68" s="754"/>
      <c r="L68" s="756"/>
    </row>
    <row r="69" spans="1:12" ht="21.75" customHeight="1">
      <c r="A69" s="207"/>
      <c r="B69" s="783"/>
      <c r="C69" s="783"/>
      <c r="D69" s="783"/>
      <c r="E69" s="783"/>
      <c r="F69" s="784"/>
      <c r="G69" s="786"/>
      <c r="H69" s="754"/>
      <c r="I69" s="756"/>
      <c r="J69" s="786"/>
      <c r="K69" s="754"/>
      <c r="L69" s="756"/>
    </row>
    <row r="70" spans="1:12" ht="21.75" customHeight="1">
      <c r="A70" s="208"/>
      <c r="B70" s="783"/>
      <c r="C70" s="783"/>
      <c r="D70" s="783"/>
      <c r="E70" s="783"/>
      <c r="F70" s="784"/>
      <c r="G70" s="786"/>
      <c r="H70" s="754"/>
      <c r="I70" s="756"/>
      <c r="J70" s="786"/>
      <c r="K70" s="754"/>
      <c r="L70" s="756"/>
    </row>
    <row r="71" spans="1:12" ht="21.75" customHeight="1" thickBot="1">
      <c r="A71" s="205" t="s">
        <v>117</v>
      </c>
      <c r="B71" s="792" t="s">
        <v>115</v>
      </c>
      <c r="C71" s="793"/>
      <c r="D71" s="793"/>
      <c r="E71" s="793"/>
      <c r="F71" s="794"/>
      <c r="G71" s="210"/>
      <c r="H71" s="211"/>
      <c r="I71" s="212"/>
      <c r="J71" s="210"/>
      <c r="K71" s="211"/>
      <c r="L71" s="212"/>
    </row>
    <row r="72" spans="1:12" ht="21.75" customHeight="1">
      <c r="A72" s="201"/>
      <c r="B72" s="780" t="s">
        <v>95</v>
      </c>
      <c r="C72" s="781"/>
      <c r="D72" s="781"/>
      <c r="E72" s="781"/>
      <c r="F72" s="782"/>
      <c r="G72" s="785">
        <v>0</v>
      </c>
      <c r="H72" s="753">
        <v>0</v>
      </c>
      <c r="I72" s="755">
        <f>IF(H72=1,'Eingabe 1 - Regenbogen'!$B$8,IF(H72=2,'Eingabe 1 - Regenbogen'!$B$10,IF(H72=3,'Eingabe 1 - Regenbogen'!$B$12,IF(H72=4,'Eingabe 1 - Regenbogen'!$B$14,IF(H72=5,'Eingabe 1 - Regenbogen'!$B$16,IF(H72=6,'Eingabe 1 - Regenbogen'!$B$18,0))))))</f>
        <v>0</v>
      </c>
      <c r="J72" s="785">
        <v>0</v>
      </c>
      <c r="K72" s="753">
        <v>0</v>
      </c>
      <c r="L72" s="755">
        <f>IF(K72=1,'Eingabe 1 - Regenbogen'!$B$8,IF(K72=2,'Eingabe 1 - Regenbogen'!$B$10,IF(K72=3,'Eingabe 1 - Regenbogen'!$B$12,IF(K72=4,'Eingabe 1 - Regenbogen'!$B$14,IF(K72=5,'Eingabe 1 - Regenbogen'!$B$16,IF(K72=6,'Eingabe 1 - Regenbogen'!$B$18,0))))))</f>
        <v>0</v>
      </c>
    </row>
    <row r="73" spans="1:12" ht="21.75" customHeight="1">
      <c r="A73" s="206">
        <v>11</v>
      </c>
      <c r="B73" s="783"/>
      <c r="C73" s="783"/>
      <c r="D73" s="783"/>
      <c r="E73" s="783"/>
      <c r="F73" s="784"/>
      <c r="G73" s="786"/>
      <c r="H73" s="754"/>
      <c r="I73" s="756"/>
      <c r="J73" s="786"/>
      <c r="K73" s="754"/>
      <c r="L73" s="756"/>
    </row>
    <row r="74" spans="1:12" ht="21.75" customHeight="1">
      <c r="A74" s="207"/>
      <c r="B74" s="783"/>
      <c r="C74" s="783"/>
      <c r="D74" s="783"/>
      <c r="E74" s="783"/>
      <c r="F74" s="784"/>
      <c r="G74" s="786"/>
      <c r="H74" s="754"/>
      <c r="I74" s="756"/>
      <c r="J74" s="786"/>
      <c r="K74" s="754"/>
      <c r="L74" s="756"/>
    </row>
    <row r="75" spans="1:12" ht="21.75" customHeight="1">
      <c r="A75" s="208"/>
      <c r="B75" s="783"/>
      <c r="C75" s="783"/>
      <c r="D75" s="783"/>
      <c r="E75" s="783"/>
      <c r="F75" s="784"/>
      <c r="G75" s="786"/>
      <c r="H75" s="754"/>
      <c r="I75" s="756"/>
      <c r="J75" s="786"/>
      <c r="K75" s="754"/>
      <c r="L75" s="756"/>
    </row>
    <row r="76" spans="1:12" ht="21.75" customHeight="1" thickBot="1">
      <c r="A76" s="205" t="s">
        <v>117</v>
      </c>
      <c r="B76" s="792" t="s">
        <v>116</v>
      </c>
      <c r="C76" s="793"/>
      <c r="D76" s="793"/>
      <c r="E76" s="793"/>
      <c r="F76" s="794"/>
      <c r="G76" s="210"/>
      <c r="H76" s="211"/>
      <c r="I76" s="212"/>
      <c r="J76" s="210"/>
      <c r="K76" s="211"/>
      <c r="L76" s="213"/>
    </row>
    <row r="77" spans="1:12" ht="21.75" customHeight="1">
      <c r="A77" s="201"/>
      <c r="B77" s="787" t="s">
        <v>96</v>
      </c>
      <c r="C77" s="788"/>
      <c r="D77" s="788"/>
      <c r="E77" s="788"/>
      <c r="F77" s="789"/>
      <c r="G77" s="808"/>
      <c r="H77" s="753">
        <v>0</v>
      </c>
      <c r="I77" s="755">
        <f>IF(H77=1,'Eingabe 1 - Regenbogen'!$B$8,IF(H77=2,'Eingabe 1 - Regenbogen'!$B$10,IF(H77=3,'Eingabe 1 - Regenbogen'!$B$12,IF(H77=4,'Eingabe 1 - Regenbogen'!$B$14,IF(H77=5,'Eingabe 1 - Regenbogen'!$B$16,IF(H77=6,'Eingabe 1 - Regenbogen'!$B$18,0))))))</f>
        <v>0</v>
      </c>
      <c r="J77" s="797" t="s">
        <v>183</v>
      </c>
      <c r="K77" s="798"/>
      <c r="L77" s="799"/>
    </row>
    <row r="78" spans="1:12" ht="21.75" customHeight="1">
      <c r="A78" s="206">
        <v>12</v>
      </c>
      <c r="B78" s="790"/>
      <c r="C78" s="790"/>
      <c r="D78" s="790"/>
      <c r="E78" s="790"/>
      <c r="F78" s="791"/>
      <c r="G78" s="809"/>
      <c r="H78" s="754"/>
      <c r="I78" s="756"/>
      <c r="J78" s="800"/>
      <c r="K78" s="801"/>
      <c r="L78" s="802"/>
    </row>
    <row r="79" spans="1:12" ht="21.75" customHeight="1">
      <c r="A79" s="207"/>
      <c r="B79" s="790"/>
      <c r="C79" s="790"/>
      <c r="D79" s="790"/>
      <c r="E79" s="790"/>
      <c r="F79" s="791"/>
      <c r="G79" s="809"/>
      <c r="H79" s="754"/>
      <c r="I79" s="756"/>
      <c r="J79" s="800"/>
      <c r="K79" s="801"/>
      <c r="L79" s="802"/>
    </row>
    <row r="80" spans="1:12" ht="21.75" customHeight="1" thickBot="1">
      <c r="A80" s="209"/>
      <c r="B80" s="806"/>
      <c r="C80" s="806"/>
      <c r="D80" s="806"/>
      <c r="E80" s="806"/>
      <c r="F80" s="807"/>
      <c r="G80" s="810"/>
      <c r="H80" s="795"/>
      <c r="I80" s="796"/>
      <c r="J80" s="803"/>
      <c r="K80" s="804"/>
      <c r="L80" s="805"/>
    </row>
  </sheetData>
  <sheetProtection/>
  <mergeCells count="113">
    <mergeCell ref="G1:L1"/>
    <mergeCell ref="A2:L2"/>
    <mergeCell ref="K42:K45"/>
    <mergeCell ref="L42:L45"/>
    <mergeCell ref="K47:K50"/>
    <mergeCell ref="L47:L50"/>
    <mergeCell ref="K27:K30"/>
    <mergeCell ref="B46:F46"/>
    <mergeCell ref="K22:K25"/>
    <mergeCell ref="L22:L25"/>
    <mergeCell ref="K52:K55"/>
    <mergeCell ref="L52:L55"/>
    <mergeCell ref="B41:F41"/>
    <mergeCell ref="B32:F35"/>
    <mergeCell ref="G47:G50"/>
    <mergeCell ref="J47:J50"/>
    <mergeCell ref="H47:H50"/>
    <mergeCell ref="I47:I50"/>
    <mergeCell ref="H42:H45"/>
    <mergeCell ref="I42:I45"/>
    <mergeCell ref="B51:F51"/>
    <mergeCell ref="B47:F50"/>
    <mergeCell ref="B42:F45"/>
    <mergeCell ref="G42:G45"/>
    <mergeCell ref="J42:J45"/>
    <mergeCell ref="G22:G25"/>
    <mergeCell ref="J22:J25"/>
    <mergeCell ref="G32:G35"/>
    <mergeCell ref="J32:J35"/>
    <mergeCell ref="B37:F40"/>
    <mergeCell ref="K57:K60"/>
    <mergeCell ref="L57:L60"/>
    <mergeCell ref="K62:K65"/>
    <mergeCell ref="L62:L65"/>
    <mergeCell ref="K67:K70"/>
    <mergeCell ref="L67:L70"/>
    <mergeCell ref="L72:L75"/>
    <mergeCell ref="K72:K75"/>
    <mergeCell ref="J77:L80"/>
    <mergeCell ref="J67:J70"/>
    <mergeCell ref="J72:J75"/>
    <mergeCell ref="B77:F80"/>
    <mergeCell ref="G77:G80"/>
    <mergeCell ref="B76:F76"/>
    <mergeCell ref="G72:G75"/>
    <mergeCell ref="H72:H75"/>
    <mergeCell ref="H77:H80"/>
    <mergeCell ref="I77:I80"/>
    <mergeCell ref="B67:F70"/>
    <mergeCell ref="G67:G70"/>
    <mergeCell ref="H67:H70"/>
    <mergeCell ref="I67:I70"/>
    <mergeCell ref="B72:F75"/>
    <mergeCell ref="B71:F71"/>
    <mergeCell ref="I72:I75"/>
    <mergeCell ref="B66:F66"/>
    <mergeCell ref="G57:G60"/>
    <mergeCell ref="J57:J60"/>
    <mergeCell ref="H52:H55"/>
    <mergeCell ref="I52:I55"/>
    <mergeCell ref="H57:H60"/>
    <mergeCell ref="I57:I60"/>
    <mergeCell ref="B62:F65"/>
    <mergeCell ref="G62:G65"/>
    <mergeCell ref="J62:J65"/>
    <mergeCell ref="B56:F56"/>
    <mergeCell ref="B61:F61"/>
    <mergeCell ref="B57:F60"/>
    <mergeCell ref="B52:F55"/>
    <mergeCell ref="G52:G55"/>
    <mergeCell ref="J52:J55"/>
    <mergeCell ref="H62:H65"/>
    <mergeCell ref="I62:I65"/>
    <mergeCell ref="J37:J40"/>
    <mergeCell ref="L27:L30"/>
    <mergeCell ref="K32:K35"/>
    <mergeCell ref="L32:L35"/>
    <mergeCell ref="K37:K40"/>
    <mergeCell ref="L37:L40"/>
    <mergeCell ref="H32:H35"/>
    <mergeCell ref="I32:I35"/>
    <mergeCell ref="H37:H40"/>
    <mergeCell ref="I37:I40"/>
    <mergeCell ref="B31:F31"/>
    <mergeCell ref="B36:F36"/>
    <mergeCell ref="G37:G40"/>
    <mergeCell ref="B20:F20"/>
    <mergeCell ref="H20:I20"/>
    <mergeCell ref="B27:F30"/>
    <mergeCell ref="G27:G30"/>
    <mergeCell ref="J27:J30"/>
    <mergeCell ref="B22:F25"/>
    <mergeCell ref="B26:F26"/>
    <mergeCell ref="H27:H30"/>
    <mergeCell ref="I27:I30"/>
    <mergeCell ref="G4:I5"/>
    <mergeCell ref="J4:L5"/>
    <mergeCell ref="A5:F19"/>
    <mergeCell ref="G7:G8"/>
    <mergeCell ref="J7:J8"/>
    <mergeCell ref="G9:G19"/>
    <mergeCell ref="H9:I17"/>
    <mergeCell ref="J9:J19"/>
    <mergeCell ref="K9:L17"/>
    <mergeCell ref="H18:H19"/>
    <mergeCell ref="I18:I19"/>
    <mergeCell ref="K18:K19"/>
    <mergeCell ref="L18:L19"/>
    <mergeCell ref="H22:H25"/>
    <mergeCell ref="I22:I25"/>
    <mergeCell ref="H21:I21"/>
    <mergeCell ref="K21:L21"/>
    <mergeCell ref="K20:L20"/>
  </mergeCells>
  <printOptions/>
  <pageMargins left="0.7" right="0.7" top="0.787401575" bottom="0.787401575" header="0.3" footer="0.3"/>
  <pageSetup horizontalDpi="600" verticalDpi="600" orientation="portrait" paperSize="9" scale="42" r:id="rId1"/>
  <headerFooter>
    <oddFooter>&amp;L&amp;"-,Fett"&amp;16Anlage 5 - Excel-Tabelle - Eingabe 2
Ausschreibung RHV VgV 003-18
Objektreinigung Kita "Regenbogen"
Große Kreisstadt Weißwasser/O.L.</oddFooter>
  </headerFooter>
</worksheet>
</file>

<file path=xl/worksheets/sheet3.xml><?xml version="1.0" encoding="utf-8"?>
<worksheet xmlns="http://schemas.openxmlformats.org/spreadsheetml/2006/main" xmlns:r="http://schemas.openxmlformats.org/officeDocument/2006/relationships">
  <dimension ref="A1:BO233"/>
  <sheetViews>
    <sheetView tabSelected="1" view="pageBreakPreview" zoomScale="60" zoomScaleNormal="80" zoomScalePageLayoutView="80" workbookViewId="0" topLeftCell="A1">
      <selection activeCell="J38" sqref="J38"/>
    </sheetView>
  </sheetViews>
  <sheetFormatPr defaultColWidth="11.421875" defaultRowHeight="15"/>
  <cols>
    <col min="1" max="1" width="12.8515625" style="217" customWidth="1"/>
    <col min="2" max="2" width="35.7109375" style="269" customWidth="1"/>
    <col min="3" max="3" width="30.57421875" style="269" customWidth="1"/>
    <col min="4" max="4" width="15.140625" style="272" customWidth="1"/>
    <col min="5" max="5" width="10.7109375" style="272" customWidth="1"/>
    <col min="6" max="7" width="5.7109375" style="273" customWidth="1"/>
    <col min="8" max="8" width="5.7109375" style="272" customWidth="1"/>
    <col min="9" max="9" width="10.7109375" style="273" customWidth="1"/>
    <col min="10" max="10" width="50.7109375" style="269" customWidth="1"/>
    <col min="11" max="11" width="12.7109375" style="217" customWidth="1"/>
    <col min="12" max="12" width="9.140625" style="245" customWidth="1"/>
    <col min="13" max="13" width="13.8515625" style="245" customWidth="1"/>
    <col min="14" max="14" width="10.7109375" style="245" customWidth="1"/>
    <col min="15" max="15" width="13.421875" style="269" customWidth="1"/>
    <col min="16" max="16" width="12.7109375" style="217" customWidth="1"/>
    <col min="17" max="17" width="14.7109375" style="270" customWidth="1"/>
    <col min="18" max="18" width="41.28125" style="271" customWidth="1"/>
    <col min="19" max="19" width="27.57421875" style="9" customWidth="1"/>
    <col min="20" max="20" width="12.8515625" style="217" customWidth="1"/>
    <col min="21" max="21" width="35.7109375" style="269" customWidth="1"/>
    <col min="22" max="22" width="30.57421875" style="269" customWidth="1"/>
    <col min="23" max="25" width="11.421875" style="217" customWidth="1"/>
    <col min="26" max="27" width="11.421875" style="274" customWidth="1"/>
    <col min="28" max="29" width="12.7109375" style="274" customWidth="1"/>
    <col min="30" max="31" width="12.7109375" style="217" customWidth="1"/>
    <col min="32" max="67" width="11.421875" style="217" customWidth="1"/>
    <col min="68" max="16384" width="11.421875" style="217" customWidth="1"/>
  </cols>
  <sheetData>
    <row r="1" spans="1:67" ht="15.75" customHeight="1" thickBot="1">
      <c r="A1" s="19"/>
      <c r="B1" s="819" t="s">
        <v>118</v>
      </c>
      <c r="C1" s="820"/>
      <c r="D1" s="819" t="s">
        <v>0</v>
      </c>
      <c r="E1" s="823"/>
      <c r="F1" s="823"/>
      <c r="G1" s="823"/>
      <c r="H1" s="823"/>
      <c r="I1" s="823"/>
      <c r="J1" s="824"/>
      <c r="K1" s="21"/>
      <c r="L1" s="22"/>
      <c r="M1" s="22"/>
      <c r="N1" s="22"/>
      <c r="O1" s="23"/>
      <c r="P1" s="24"/>
      <c r="Q1" s="25"/>
      <c r="R1" s="26"/>
      <c r="S1" s="249"/>
      <c r="T1" s="19"/>
      <c r="U1" s="20"/>
      <c r="V1" s="20"/>
      <c r="W1" s="275"/>
      <c r="X1" s="275"/>
      <c r="Y1" s="275"/>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7"/>
      <c r="BH1" s="277"/>
      <c r="BI1" s="277"/>
      <c r="BJ1" s="278"/>
      <c r="BK1" s="277"/>
      <c r="BL1" s="277"/>
      <c r="BM1" s="277"/>
      <c r="BN1" s="278"/>
      <c r="BO1" s="277"/>
    </row>
    <row r="2" spans="1:67" ht="15">
      <c r="A2" s="180"/>
      <c r="B2" s="821"/>
      <c r="C2" s="822"/>
      <c r="D2" s="825"/>
      <c r="E2" s="826"/>
      <c r="F2" s="826"/>
      <c r="G2" s="826"/>
      <c r="H2" s="826"/>
      <c r="I2" s="826"/>
      <c r="J2" s="827"/>
      <c r="K2" s="33"/>
      <c r="L2" s="181"/>
      <c r="M2" s="181"/>
      <c r="N2" s="181"/>
      <c r="O2" s="34"/>
      <c r="P2" s="35"/>
      <c r="Q2" s="36"/>
      <c r="R2" s="37"/>
      <c r="S2" s="249"/>
      <c r="T2" s="180"/>
      <c r="U2" s="32"/>
      <c r="V2" s="38"/>
      <c r="W2" s="279"/>
      <c r="X2" s="864"/>
      <c r="Y2" s="865"/>
      <c r="Z2" s="865"/>
      <c r="AA2" s="866"/>
      <c r="AB2" s="867"/>
      <c r="AC2" s="865"/>
      <c r="AD2" s="865"/>
      <c r="AE2" s="866"/>
      <c r="AF2" s="867"/>
      <c r="AG2" s="865"/>
      <c r="AH2" s="865"/>
      <c r="AI2" s="866"/>
      <c r="AJ2" s="867"/>
      <c r="AK2" s="865"/>
      <c r="AL2" s="865"/>
      <c r="AM2" s="866"/>
      <c r="AN2" s="867"/>
      <c r="AO2" s="865"/>
      <c r="AP2" s="865"/>
      <c r="AQ2" s="866"/>
      <c r="AR2" s="867"/>
      <c r="AS2" s="865"/>
      <c r="AT2" s="865"/>
      <c r="AU2" s="866"/>
      <c r="AV2" s="867"/>
      <c r="AW2" s="865"/>
      <c r="AX2" s="865"/>
      <c r="AY2" s="866"/>
      <c r="AZ2" s="867"/>
      <c r="BA2" s="865"/>
      <c r="BB2" s="865"/>
      <c r="BC2" s="866"/>
      <c r="BD2" s="867"/>
      <c r="BE2" s="865"/>
      <c r="BF2" s="865"/>
      <c r="BG2" s="866"/>
      <c r="BH2" s="867"/>
      <c r="BI2" s="865"/>
      <c r="BJ2" s="865"/>
      <c r="BK2" s="866"/>
      <c r="BL2" s="867"/>
      <c r="BM2" s="865"/>
      <c r="BN2" s="865"/>
      <c r="BO2" s="866"/>
    </row>
    <row r="3" spans="1:67" ht="47.25" customHeight="1">
      <c r="A3" s="871" t="s">
        <v>1</v>
      </c>
      <c r="B3" s="32"/>
      <c r="C3" s="32"/>
      <c r="D3" s="835" t="s">
        <v>122</v>
      </c>
      <c r="E3" s="879"/>
      <c r="F3" s="835" t="s">
        <v>24</v>
      </c>
      <c r="G3" s="875"/>
      <c r="H3" s="875"/>
      <c r="I3" s="828" t="s">
        <v>120</v>
      </c>
      <c r="J3" s="829"/>
      <c r="K3" s="835" t="s">
        <v>3</v>
      </c>
      <c r="L3" s="891" t="s">
        <v>4</v>
      </c>
      <c r="M3" s="891" t="s">
        <v>5</v>
      </c>
      <c r="N3" s="181"/>
      <c r="O3" s="835" t="s">
        <v>6</v>
      </c>
      <c r="P3" s="835" t="s">
        <v>7</v>
      </c>
      <c r="Q3" s="842" t="s">
        <v>121</v>
      </c>
      <c r="R3" s="844" t="s">
        <v>8</v>
      </c>
      <c r="S3" s="249"/>
      <c r="T3" s="180"/>
      <c r="U3" s="32"/>
      <c r="V3" s="38"/>
      <c r="W3" s="869"/>
      <c r="X3" s="845" t="s">
        <v>123</v>
      </c>
      <c r="Y3" s="846"/>
      <c r="Z3" s="846"/>
      <c r="AA3" s="847"/>
      <c r="AB3" s="845" t="s">
        <v>123</v>
      </c>
      <c r="AC3" s="846"/>
      <c r="AD3" s="846"/>
      <c r="AE3" s="847"/>
      <c r="AF3" s="845" t="s">
        <v>123</v>
      </c>
      <c r="AG3" s="846"/>
      <c r="AH3" s="846"/>
      <c r="AI3" s="847"/>
      <c r="AJ3" s="845" t="s">
        <v>123</v>
      </c>
      <c r="AK3" s="846"/>
      <c r="AL3" s="846"/>
      <c r="AM3" s="847"/>
      <c r="AN3" s="845" t="s">
        <v>123</v>
      </c>
      <c r="AO3" s="846"/>
      <c r="AP3" s="846"/>
      <c r="AQ3" s="847"/>
      <c r="AR3" s="845" t="s">
        <v>123</v>
      </c>
      <c r="AS3" s="846"/>
      <c r="AT3" s="846"/>
      <c r="AU3" s="847"/>
      <c r="AV3" s="845" t="s">
        <v>123</v>
      </c>
      <c r="AW3" s="846"/>
      <c r="AX3" s="846"/>
      <c r="AY3" s="847"/>
      <c r="AZ3" s="845" t="s">
        <v>123</v>
      </c>
      <c r="BA3" s="846"/>
      <c r="BB3" s="846"/>
      <c r="BC3" s="847"/>
      <c r="BD3" s="845" t="s">
        <v>123</v>
      </c>
      <c r="BE3" s="846"/>
      <c r="BF3" s="846"/>
      <c r="BG3" s="847"/>
      <c r="BH3" s="845" t="s">
        <v>123</v>
      </c>
      <c r="BI3" s="846"/>
      <c r="BJ3" s="846"/>
      <c r="BK3" s="847"/>
      <c r="BL3" s="845" t="s">
        <v>123</v>
      </c>
      <c r="BM3" s="846"/>
      <c r="BN3" s="846"/>
      <c r="BO3" s="847"/>
    </row>
    <row r="4" spans="1:67" ht="15.75" customHeight="1">
      <c r="A4" s="878"/>
      <c r="B4" s="32"/>
      <c r="C4" s="32"/>
      <c r="D4" s="875"/>
      <c r="E4" s="875"/>
      <c r="F4" s="875"/>
      <c r="G4" s="875"/>
      <c r="H4" s="875"/>
      <c r="I4" s="830"/>
      <c r="J4" s="829"/>
      <c r="K4" s="841"/>
      <c r="L4" s="841"/>
      <c r="M4" s="841"/>
      <c r="N4" s="181"/>
      <c r="O4" s="841"/>
      <c r="P4" s="841"/>
      <c r="Q4" s="841"/>
      <c r="R4" s="868"/>
      <c r="S4" s="249"/>
      <c r="T4" s="871" t="s">
        <v>1</v>
      </c>
      <c r="U4" s="835" t="s">
        <v>2</v>
      </c>
      <c r="V4" s="873" t="s">
        <v>2</v>
      </c>
      <c r="W4" s="870"/>
      <c r="X4" s="848"/>
      <c r="Y4" s="849"/>
      <c r="Z4" s="849"/>
      <c r="AA4" s="850"/>
      <c r="AB4" s="848"/>
      <c r="AC4" s="849"/>
      <c r="AD4" s="849"/>
      <c r="AE4" s="850"/>
      <c r="AF4" s="848"/>
      <c r="AG4" s="849"/>
      <c r="AH4" s="849"/>
      <c r="AI4" s="850"/>
      <c r="AJ4" s="848"/>
      <c r="AK4" s="849"/>
      <c r="AL4" s="849"/>
      <c r="AM4" s="850"/>
      <c r="AN4" s="848"/>
      <c r="AO4" s="849"/>
      <c r="AP4" s="849"/>
      <c r="AQ4" s="850"/>
      <c r="AR4" s="848"/>
      <c r="AS4" s="849"/>
      <c r="AT4" s="849"/>
      <c r="AU4" s="850"/>
      <c r="AV4" s="848"/>
      <c r="AW4" s="849"/>
      <c r="AX4" s="849"/>
      <c r="AY4" s="850"/>
      <c r="AZ4" s="848"/>
      <c r="BA4" s="849"/>
      <c r="BB4" s="849"/>
      <c r="BC4" s="850"/>
      <c r="BD4" s="848"/>
      <c r="BE4" s="849"/>
      <c r="BF4" s="849"/>
      <c r="BG4" s="850"/>
      <c r="BH4" s="848"/>
      <c r="BI4" s="849"/>
      <c r="BJ4" s="849"/>
      <c r="BK4" s="850"/>
      <c r="BL4" s="848"/>
      <c r="BM4" s="849"/>
      <c r="BN4" s="849"/>
      <c r="BO4" s="850"/>
    </row>
    <row r="5" spans="1:67" s="251" customFormat="1" ht="15.75" customHeight="1">
      <c r="A5" s="878"/>
      <c r="B5" s="835" t="s">
        <v>2</v>
      </c>
      <c r="C5" s="835" t="s">
        <v>119</v>
      </c>
      <c r="D5" s="875"/>
      <c r="E5" s="875"/>
      <c r="F5" s="875"/>
      <c r="G5" s="875"/>
      <c r="H5" s="875"/>
      <c r="I5" s="830"/>
      <c r="J5" s="829"/>
      <c r="K5" s="841"/>
      <c r="L5" s="841"/>
      <c r="M5" s="841"/>
      <c r="N5" s="181"/>
      <c r="O5" s="841"/>
      <c r="P5" s="841"/>
      <c r="Q5" s="841"/>
      <c r="R5" s="868"/>
      <c r="S5" s="250"/>
      <c r="T5" s="872"/>
      <c r="U5" s="841"/>
      <c r="V5" s="874"/>
      <c r="W5" s="870"/>
      <c r="X5" s="851" t="str">
        <f>'Eingabe 2 - Regenbogen'!B26</f>
        <v>Büroräume text. Boden</v>
      </c>
      <c r="Y5" s="852"/>
      <c r="Z5" s="852"/>
      <c r="AA5" s="853"/>
      <c r="AB5" s="851" t="str">
        <f>'Eingabe 2 - Regenbogen'!B31</f>
        <v>Büro-/Klassen-/Mehrzweckräüme, ... nichttext. Boden</v>
      </c>
      <c r="AC5" s="852"/>
      <c r="AD5" s="852"/>
      <c r="AE5" s="853"/>
      <c r="AF5" s="851" t="str">
        <f>'Eingabe 2 - Regenbogen'!B36</f>
        <v>Flure nichttext. Boden</v>
      </c>
      <c r="AG5" s="852"/>
      <c r="AH5" s="852"/>
      <c r="AI5" s="853"/>
      <c r="AJ5" s="851" t="str">
        <f>'Eingabe 2 - Regenbogen'!B41</f>
        <v>Sanitärräume</v>
      </c>
      <c r="AK5" s="852"/>
      <c r="AL5" s="852"/>
      <c r="AM5" s="853"/>
      <c r="AN5" s="851" t="str">
        <f>'Eingabe 2 - Regenbogen'!B46</f>
        <v>Lager-/Wirtschaftsräume nichttext.Boden</v>
      </c>
      <c r="AO5" s="852"/>
      <c r="AP5" s="852"/>
      <c r="AQ5" s="853"/>
      <c r="AR5" s="851" t="str">
        <f>'Eingabe 2 - Regenbogen'!B51</f>
        <v>Speiseraum, Ausgabeküche</v>
      </c>
      <c r="AS5" s="852"/>
      <c r="AT5" s="852"/>
      <c r="AU5" s="853"/>
      <c r="AV5" s="851" t="str">
        <f>'Eingabe 2 - Regenbogen'!B56</f>
        <v>Umkleide/Sanitär Turnhalle</v>
      </c>
      <c r="AW5" s="852"/>
      <c r="AX5" s="852"/>
      <c r="AY5" s="853"/>
      <c r="AZ5" s="851" t="str">
        <f>'Eingabe 2 - Regenbogen'!B61</f>
        <v>Sport-/Mehrzweckraum nichttext. Boden</v>
      </c>
      <c r="BA5" s="852"/>
      <c r="BB5" s="852"/>
      <c r="BC5" s="853"/>
      <c r="BD5" s="851" t="str">
        <f>'Eingabe 2 - Regenbogen'!B66</f>
        <v>Klassen-/Gemeinschaftsräume text. Boden</v>
      </c>
      <c r="BE5" s="852"/>
      <c r="BF5" s="852"/>
      <c r="BG5" s="853"/>
      <c r="BH5" s="851" t="str">
        <f>'Eingabe 2 - Regenbogen'!B71</f>
        <v>innenliegende Glasflächen</v>
      </c>
      <c r="BI5" s="852"/>
      <c r="BJ5" s="852"/>
      <c r="BK5" s="853"/>
      <c r="BL5" s="851" t="str">
        <f>'Eingabe 2 - Regenbogen'!B76</f>
        <v>Sport-/Turnmatten</v>
      </c>
      <c r="BM5" s="852"/>
      <c r="BN5" s="852"/>
      <c r="BO5" s="853"/>
    </row>
    <row r="6" spans="1:67" s="251" customFormat="1" ht="15.75" customHeight="1">
      <c r="A6" s="878"/>
      <c r="B6" s="836"/>
      <c r="C6" s="836"/>
      <c r="D6" s="875"/>
      <c r="E6" s="875"/>
      <c r="F6" s="875"/>
      <c r="G6" s="875"/>
      <c r="H6" s="875"/>
      <c r="I6" s="830"/>
      <c r="J6" s="829"/>
      <c r="K6" s="841"/>
      <c r="L6" s="841"/>
      <c r="M6" s="841"/>
      <c r="N6" s="181"/>
      <c r="O6" s="841"/>
      <c r="P6" s="841"/>
      <c r="Q6" s="841"/>
      <c r="R6" s="868"/>
      <c r="S6" s="250"/>
      <c r="T6" s="872"/>
      <c r="U6" s="841"/>
      <c r="V6" s="874"/>
      <c r="W6" s="870"/>
      <c r="X6" s="889">
        <v>1</v>
      </c>
      <c r="Y6" s="889"/>
      <c r="Z6" s="889"/>
      <c r="AA6" s="890"/>
      <c r="AB6" s="861">
        <v>2</v>
      </c>
      <c r="AC6" s="889"/>
      <c r="AD6" s="889"/>
      <c r="AE6" s="890"/>
      <c r="AF6" s="861">
        <v>3</v>
      </c>
      <c r="AG6" s="889"/>
      <c r="AH6" s="889"/>
      <c r="AI6" s="890"/>
      <c r="AJ6" s="861">
        <v>4</v>
      </c>
      <c r="AK6" s="862"/>
      <c r="AL6" s="862"/>
      <c r="AM6" s="863"/>
      <c r="AN6" s="861">
        <v>5</v>
      </c>
      <c r="AO6" s="862"/>
      <c r="AP6" s="862"/>
      <c r="AQ6" s="863"/>
      <c r="AR6" s="861">
        <v>6</v>
      </c>
      <c r="AS6" s="862"/>
      <c r="AT6" s="862"/>
      <c r="AU6" s="863"/>
      <c r="AV6" s="861">
        <v>7</v>
      </c>
      <c r="AW6" s="862"/>
      <c r="AX6" s="862"/>
      <c r="AY6" s="863"/>
      <c r="AZ6" s="861">
        <v>8</v>
      </c>
      <c r="BA6" s="862"/>
      <c r="BB6" s="862"/>
      <c r="BC6" s="863"/>
      <c r="BD6" s="861">
        <v>9</v>
      </c>
      <c r="BE6" s="862"/>
      <c r="BF6" s="862"/>
      <c r="BG6" s="863"/>
      <c r="BH6" s="861">
        <v>10</v>
      </c>
      <c r="BI6" s="862"/>
      <c r="BJ6" s="862"/>
      <c r="BK6" s="863"/>
      <c r="BL6" s="861">
        <v>11</v>
      </c>
      <c r="BM6" s="862"/>
      <c r="BN6" s="862"/>
      <c r="BO6" s="863"/>
    </row>
    <row r="7" spans="1:67" s="251" customFormat="1" ht="15.75" customHeight="1">
      <c r="A7" s="878"/>
      <c r="B7" s="836"/>
      <c r="C7" s="836"/>
      <c r="D7" s="875"/>
      <c r="E7" s="875"/>
      <c r="F7" s="875"/>
      <c r="G7" s="875"/>
      <c r="H7" s="875"/>
      <c r="I7" s="830"/>
      <c r="J7" s="829"/>
      <c r="K7" s="841"/>
      <c r="L7" s="841"/>
      <c r="M7" s="841"/>
      <c r="N7" s="181"/>
      <c r="O7" s="841"/>
      <c r="P7" s="841"/>
      <c r="Q7" s="841"/>
      <c r="R7" s="868"/>
      <c r="S7" s="250"/>
      <c r="T7" s="872"/>
      <c r="U7" s="841"/>
      <c r="V7" s="874"/>
      <c r="W7" s="870"/>
      <c r="X7" s="876" t="s">
        <v>26</v>
      </c>
      <c r="Y7" s="840"/>
      <c r="Z7" s="840"/>
      <c r="AA7" s="843" t="s">
        <v>27</v>
      </c>
      <c r="AB7" s="839" t="s">
        <v>26</v>
      </c>
      <c r="AC7" s="840"/>
      <c r="AD7" s="840"/>
      <c r="AE7" s="843" t="s">
        <v>27</v>
      </c>
      <c r="AF7" s="839" t="s">
        <v>26</v>
      </c>
      <c r="AG7" s="840"/>
      <c r="AH7" s="840"/>
      <c r="AI7" s="843" t="s">
        <v>27</v>
      </c>
      <c r="AJ7" s="839" t="s">
        <v>26</v>
      </c>
      <c r="AK7" s="840"/>
      <c r="AL7" s="840"/>
      <c r="AM7" s="843" t="s">
        <v>27</v>
      </c>
      <c r="AN7" s="839" t="s">
        <v>26</v>
      </c>
      <c r="AO7" s="840"/>
      <c r="AP7" s="840"/>
      <c r="AQ7" s="843" t="s">
        <v>27</v>
      </c>
      <c r="AR7" s="839" t="s">
        <v>26</v>
      </c>
      <c r="AS7" s="840"/>
      <c r="AT7" s="840"/>
      <c r="AU7" s="843" t="s">
        <v>27</v>
      </c>
      <c r="AV7" s="839" t="s">
        <v>26</v>
      </c>
      <c r="AW7" s="840"/>
      <c r="AX7" s="840"/>
      <c r="AY7" s="843" t="s">
        <v>27</v>
      </c>
      <c r="AZ7" s="839" t="s">
        <v>26</v>
      </c>
      <c r="BA7" s="840"/>
      <c r="BB7" s="840"/>
      <c r="BC7" s="843" t="s">
        <v>27</v>
      </c>
      <c r="BD7" s="839" t="s">
        <v>28</v>
      </c>
      <c r="BE7" s="840"/>
      <c r="BF7" s="840"/>
      <c r="BG7" s="843" t="s">
        <v>27</v>
      </c>
      <c r="BH7" s="839" t="s">
        <v>29</v>
      </c>
      <c r="BI7" s="840"/>
      <c r="BJ7" s="840"/>
      <c r="BK7" s="843" t="s">
        <v>27</v>
      </c>
      <c r="BL7" s="839" t="s">
        <v>29</v>
      </c>
      <c r="BM7" s="840"/>
      <c r="BN7" s="840"/>
      <c r="BO7" s="843" t="s">
        <v>27</v>
      </c>
    </row>
    <row r="8" spans="1:67" s="251" customFormat="1" ht="15.75" customHeight="1">
      <c r="A8" s="878"/>
      <c r="B8" s="836"/>
      <c r="C8" s="836"/>
      <c r="D8" s="875"/>
      <c r="E8" s="875"/>
      <c r="F8" s="875"/>
      <c r="G8" s="875"/>
      <c r="H8" s="875"/>
      <c r="I8" s="830"/>
      <c r="J8" s="829"/>
      <c r="K8" s="841"/>
      <c r="L8" s="841"/>
      <c r="M8" s="841"/>
      <c r="N8" s="181"/>
      <c r="O8" s="841"/>
      <c r="P8" s="841"/>
      <c r="Q8" s="841"/>
      <c r="R8" s="868"/>
      <c r="S8" s="250"/>
      <c r="T8" s="872"/>
      <c r="U8" s="841"/>
      <c r="V8" s="874"/>
      <c r="W8" s="870"/>
      <c r="X8" s="877" t="s">
        <v>25</v>
      </c>
      <c r="Y8" s="838"/>
      <c r="Z8" s="838"/>
      <c r="AA8" s="844"/>
      <c r="AB8" s="837" t="s">
        <v>25</v>
      </c>
      <c r="AC8" s="838"/>
      <c r="AD8" s="838"/>
      <c r="AE8" s="844"/>
      <c r="AF8" s="837" t="s">
        <v>25</v>
      </c>
      <c r="AG8" s="838"/>
      <c r="AH8" s="838"/>
      <c r="AI8" s="844"/>
      <c r="AJ8" s="837" t="s">
        <v>25</v>
      </c>
      <c r="AK8" s="838"/>
      <c r="AL8" s="838"/>
      <c r="AM8" s="844"/>
      <c r="AN8" s="837" t="s">
        <v>25</v>
      </c>
      <c r="AO8" s="838"/>
      <c r="AP8" s="838"/>
      <c r="AQ8" s="844"/>
      <c r="AR8" s="837" t="s">
        <v>25</v>
      </c>
      <c r="AS8" s="838"/>
      <c r="AT8" s="838"/>
      <c r="AU8" s="844"/>
      <c r="AV8" s="837" t="s">
        <v>25</v>
      </c>
      <c r="AW8" s="838"/>
      <c r="AX8" s="838"/>
      <c r="AY8" s="844"/>
      <c r="AZ8" s="837" t="s">
        <v>25</v>
      </c>
      <c r="BA8" s="838"/>
      <c r="BB8" s="838"/>
      <c r="BC8" s="844"/>
      <c r="BD8" s="837" t="s">
        <v>25</v>
      </c>
      <c r="BE8" s="838"/>
      <c r="BF8" s="838"/>
      <c r="BG8" s="844"/>
      <c r="BH8" s="837" t="s">
        <v>25</v>
      </c>
      <c r="BI8" s="838"/>
      <c r="BJ8" s="838"/>
      <c r="BK8" s="844"/>
      <c r="BL8" s="837" t="s">
        <v>25</v>
      </c>
      <c r="BM8" s="838"/>
      <c r="BN8" s="838"/>
      <c r="BO8" s="844"/>
    </row>
    <row r="9" spans="1:67" s="251" customFormat="1" ht="15.75" customHeight="1">
      <c r="A9" s="362"/>
      <c r="B9" s="363"/>
      <c r="C9" s="363"/>
      <c r="D9" s="363"/>
      <c r="E9" s="363"/>
      <c r="F9" s="898">
        <f>'Eingabe 1 - Regenbogen'!B25</f>
        <v>49</v>
      </c>
      <c r="G9" s="898">
        <f>'Eingabe 1 - Regenbogen'!B27</f>
        <v>0</v>
      </c>
      <c r="H9" s="900">
        <f>'Eingabe 1 - Regenbogen'!B29</f>
        <v>0</v>
      </c>
      <c r="I9" s="901" t="s">
        <v>70</v>
      </c>
      <c r="J9" s="903" t="s">
        <v>31</v>
      </c>
      <c r="K9" s="364"/>
      <c r="L9" s="364"/>
      <c r="M9" s="897" t="s">
        <v>9</v>
      </c>
      <c r="N9" s="364"/>
      <c r="O9" s="895"/>
      <c r="P9" s="895"/>
      <c r="Q9" s="897" t="s">
        <v>9</v>
      </c>
      <c r="R9" s="365"/>
      <c r="S9" s="250"/>
      <c r="T9" s="390"/>
      <c r="U9" s="364"/>
      <c r="V9" s="391"/>
      <c r="W9" s="392"/>
      <c r="X9" s="359">
        <f>$F$9</f>
        <v>49</v>
      </c>
      <c r="Y9" s="360">
        <f>$G$9</f>
        <v>0</v>
      </c>
      <c r="Z9" s="360">
        <f>$H$9</f>
        <v>0</v>
      </c>
      <c r="AA9" s="361"/>
      <c r="AB9" s="359">
        <f>$F$9</f>
        <v>49</v>
      </c>
      <c r="AC9" s="360">
        <f>$G$9</f>
        <v>0</v>
      </c>
      <c r="AD9" s="360">
        <f>$H$9</f>
        <v>0</v>
      </c>
      <c r="AE9" s="361"/>
      <c r="AF9" s="359">
        <f>$F$9</f>
        <v>49</v>
      </c>
      <c r="AG9" s="360">
        <f>$G$9</f>
        <v>0</v>
      </c>
      <c r="AH9" s="360">
        <f>$H$9</f>
        <v>0</v>
      </c>
      <c r="AI9" s="361"/>
      <c r="AJ9" s="359">
        <f>$F$9</f>
        <v>49</v>
      </c>
      <c r="AK9" s="360">
        <f>$G$9</f>
        <v>0</v>
      </c>
      <c r="AL9" s="360">
        <f>$H$9</f>
        <v>0</v>
      </c>
      <c r="AM9" s="361"/>
      <c r="AN9" s="359">
        <f>$F$9</f>
        <v>49</v>
      </c>
      <c r="AO9" s="360">
        <f>$G$9</f>
        <v>0</v>
      </c>
      <c r="AP9" s="360">
        <f>$H$9</f>
        <v>0</v>
      </c>
      <c r="AQ9" s="361"/>
      <c r="AR9" s="359">
        <f>$F$9</f>
        <v>49</v>
      </c>
      <c r="AS9" s="360">
        <f>$G$9</f>
        <v>0</v>
      </c>
      <c r="AT9" s="360">
        <f>$H$9</f>
        <v>0</v>
      </c>
      <c r="AU9" s="361"/>
      <c r="AV9" s="359">
        <f>$F$9</f>
        <v>49</v>
      </c>
      <c r="AW9" s="360">
        <f>$G$9</f>
        <v>0</v>
      </c>
      <c r="AX9" s="360">
        <f>$H$9</f>
        <v>0</v>
      </c>
      <c r="AY9" s="361"/>
      <c r="AZ9" s="359">
        <f>$F$9</f>
        <v>49</v>
      </c>
      <c r="BA9" s="360">
        <f>$G$9</f>
        <v>0</v>
      </c>
      <c r="BB9" s="360">
        <f>$H$9</f>
        <v>0</v>
      </c>
      <c r="BC9" s="361"/>
      <c r="BD9" s="359">
        <f>$F$9</f>
        <v>49</v>
      </c>
      <c r="BE9" s="360">
        <f>$G$9</f>
        <v>0</v>
      </c>
      <c r="BF9" s="360">
        <f>$H$9</f>
        <v>0</v>
      </c>
      <c r="BG9" s="361"/>
      <c r="BH9" s="359">
        <f>$F$9</f>
        <v>49</v>
      </c>
      <c r="BI9" s="360">
        <f>$G$9</f>
        <v>0</v>
      </c>
      <c r="BJ9" s="360">
        <f>$H$9</f>
        <v>0</v>
      </c>
      <c r="BK9" s="361"/>
      <c r="BL9" s="359">
        <f>$F$9</f>
        <v>49</v>
      </c>
      <c r="BM9" s="360">
        <f>$G$9</f>
        <v>0</v>
      </c>
      <c r="BN9" s="360">
        <f>$H$9</f>
        <v>0</v>
      </c>
      <c r="BO9" s="361"/>
    </row>
    <row r="10" spans="1:67" s="186" customFormat="1" ht="15" hidden="1">
      <c r="A10" s="366"/>
      <c r="B10" s="367"/>
      <c r="C10" s="367"/>
      <c r="D10" s="368"/>
      <c r="E10" s="368"/>
      <c r="F10" s="899"/>
      <c r="G10" s="899"/>
      <c r="H10" s="899"/>
      <c r="I10" s="902"/>
      <c r="J10" s="904"/>
      <c r="K10" s="369"/>
      <c r="L10" s="370" t="s">
        <v>9</v>
      </c>
      <c r="M10" s="896"/>
      <c r="N10" s="370"/>
      <c r="O10" s="896"/>
      <c r="P10" s="896"/>
      <c r="Q10" s="896"/>
      <c r="R10" s="371"/>
      <c r="S10" s="377"/>
      <c r="T10" s="366"/>
      <c r="U10" s="367"/>
      <c r="V10" s="385"/>
      <c r="W10" s="386"/>
      <c r="X10" s="387">
        <f>IF(X9=0,1000,X9)</f>
        <v>49</v>
      </c>
      <c r="Y10" s="388">
        <f>IF(Y9=0,1000,Y9)</f>
        <v>1000</v>
      </c>
      <c r="Z10" s="388">
        <f>IF(Z9=0,1000,Z9)</f>
        <v>1000</v>
      </c>
      <c r="AA10" s="389"/>
      <c r="AB10" s="388">
        <f>IF(AB9=0,1000,AB9)</f>
        <v>49</v>
      </c>
      <c r="AC10" s="388">
        <f>IF(AC9=0,1000,AC9)</f>
        <v>1000</v>
      </c>
      <c r="AD10" s="388">
        <f>IF(AD9=0,1000,AD9)</f>
        <v>1000</v>
      </c>
      <c r="AE10" s="389"/>
      <c r="AF10" s="388">
        <f>IF(AF9=0,1000,AF9)</f>
        <v>49</v>
      </c>
      <c r="AG10" s="388">
        <f>IF(AG9=0,1000,AG9)</f>
        <v>1000</v>
      </c>
      <c r="AH10" s="388">
        <f>IF(AH9=0,1000,AH9)</f>
        <v>1000</v>
      </c>
      <c r="AI10" s="389"/>
      <c r="AJ10" s="388">
        <f>IF(AJ9=0,1000,AJ9)</f>
        <v>49</v>
      </c>
      <c r="AK10" s="388">
        <f>IF(AK9=0,1000,AK9)</f>
        <v>1000</v>
      </c>
      <c r="AL10" s="388">
        <f>IF(AL9=0,1000,AL9)</f>
        <v>1000</v>
      </c>
      <c r="AM10" s="389"/>
      <c r="AN10" s="388">
        <f>IF(AN9=0,1000,AN9)</f>
        <v>49</v>
      </c>
      <c r="AO10" s="388">
        <f>IF(AO9=0,1000,AO9)</f>
        <v>1000</v>
      </c>
      <c r="AP10" s="388">
        <f>IF(AP9=0,1000,AP9)</f>
        <v>1000</v>
      </c>
      <c r="AQ10" s="389"/>
      <c r="AR10" s="388">
        <f>IF(AR9=0,1000,AR9)</f>
        <v>49</v>
      </c>
      <c r="AS10" s="388">
        <f>IF(AS9=0,1000,AS9)</f>
        <v>1000</v>
      </c>
      <c r="AT10" s="388">
        <f>IF(AT9=0,1000,AT9)</f>
        <v>1000</v>
      </c>
      <c r="AU10" s="389"/>
      <c r="AV10" s="388">
        <f>IF(AV9=0,1000,AV9)</f>
        <v>49</v>
      </c>
      <c r="AW10" s="388">
        <f>IF(AW9=0,1000,AW9)</f>
        <v>1000</v>
      </c>
      <c r="AX10" s="388">
        <f>IF(AX9=0,1000,AX9)</f>
        <v>1000</v>
      </c>
      <c r="AY10" s="389"/>
      <c r="AZ10" s="388">
        <f>IF(AZ9=0,1000,AZ9)</f>
        <v>49</v>
      </c>
      <c r="BA10" s="388">
        <f>IF(BA9=0,1000,BA9)</f>
        <v>1000</v>
      </c>
      <c r="BB10" s="388">
        <f>IF(BB9=0,1000,BB9)</f>
        <v>1000</v>
      </c>
      <c r="BC10" s="389"/>
      <c r="BD10" s="388">
        <f>IF(BD9=0,1000,BD9)</f>
        <v>49</v>
      </c>
      <c r="BE10" s="388">
        <f>IF(BE9=0,1000,BE9)</f>
        <v>1000</v>
      </c>
      <c r="BF10" s="388">
        <f>IF(BF9=0,1000,BF9)</f>
        <v>1000</v>
      </c>
      <c r="BG10" s="389"/>
      <c r="BH10" s="388">
        <f>IF(BH9=0,1000,BH9)</f>
        <v>49</v>
      </c>
      <c r="BI10" s="388">
        <f>IF(BI9=0,1000,BI9)</f>
        <v>1000</v>
      </c>
      <c r="BJ10" s="388">
        <f>IF(BJ9=0,1000,BJ9)</f>
        <v>1000</v>
      </c>
      <c r="BK10" s="389"/>
      <c r="BL10" s="388">
        <f>IF(BL9=0,1000,BL9)</f>
        <v>49</v>
      </c>
      <c r="BM10" s="388">
        <f>IF(BM9=0,1000,BM9)</f>
        <v>1000</v>
      </c>
      <c r="BN10" s="388">
        <f>IF(BN9=0,1000,BN9)</f>
        <v>1000</v>
      </c>
      <c r="BO10" s="389"/>
    </row>
    <row r="11" spans="1:67" s="75" customFormat="1" ht="15">
      <c r="A11" s="372"/>
      <c r="B11" s="373"/>
      <c r="C11" s="373"/>
      <c r="D11" s="374"/>
      <c r="E11" s="374"/>
      <c r="F11" s="374"/>
      <c r="G11" s="831"/>
      <c r="H11" s="832"/>
      <c r="I11" s="373"/>
      <c r="J11" s="373"/>
      <c r="K11" s="373"/>
      <c r="L11" s="373"/>
      <c r="M11" s="373"/>
      <c r="N11" s="373"/>
      <c r="O11" s="375"/>
      <c r="P11" s="375"/>
      <c r="Q11" s="373"/>
      <c r="R11" s="376"/>
      <c r="S11" s="378"/>
      <c r="T11" s="379"/>
      <c r="U11" s="380"/>
      <c r="V11" s="381"/>
      <c r="W11" s="378"/>
      <c r="X11" s="382"/>
      <c r="Y11" s="383"/>
      <c r="Z11" s="383"/>
      <c r="AA11" s="384"/>
      <c r="AB11" s="382"/>
      <c r="AC11" s="383"/>
      <c r="AD11" s="383"/>
      <c r="AE11" s="384"/>
      <c r="AF11" s="382"/>
      <c r="AG11" s="383"/>
      <c r="AH11" s="383"/>
      <c r="AI11" s="384"/>
      <c r="AJ11" s="382"/>
      <c r="AK11" s="383"/>
      <c r="AL11" s="383"/>
      <c r="AM11" s="384"/>
      <c r="AN11" s="382"/>
      <c r="AO11" s="383"/>
      <c r="AP11" s="383"/>
      <c r="AQ11" s="384"/>
      <c r="AR11" s="382"/>
      <c r="AS11" s="383"/>
      <c r="AT11" s="383"/>
      <c r="AU11" s="384"/>
      <c r="AV11" s="382"/>
      <c r="AW11" s="383"/>
      <c r="AX11" s="383"/>
      <c r="AY11" s="384"/>
      <c r="AZ11" s="382"/>
      <c r="BA11" s="383"/>
      <c r="BB11" s="383"/>
      <c r="BC11" s="384"/>
      <c r="BD11" s="382"/>
      <c r="BE11" s="383"/>
      <c r="BF11" s="383"/>
      <c r="BG11" s="384"/>
      <c r="BH11" s="382"/>
      <c r="BI11" s="383"/>
      <c r="BJ11" s="383"/>
      <c r="BK11" s="384"/>
      <c r="BL11" s="382"/>
      <c r="BM11" s="383"/>
      <c r="BN11" s="383"/>
      <c r="BO11" s="384"/>
    </row>
    <row r="12" spans="1:67" s="80" customFormat="1" ht="15.75" thickBot="1">
      <c r="A12" s="71"/>
      <c r="B12" s="76"/>
      <c r="C12" s="76"/>
      <c r="D12" s="76"/>
      <c r="E12" s="76"/>
      <c r="F12" s="76"/>
      <c r="G12" s="833"/>
      <c r="H12" s="834"/>
      <c r="I12" s="76"/>
      <c r="J12" s="76"/>
      <c r="K12" s="76"/>
      <c r="L12" s="76"/>
      <c r="M12" s="76"/>
      <c r="N12" s="76"/>
      <c r="O12" s="72"/>
      <c r="P12" s="72"/>
      <c r="Q12" s="76"/>
      <c r="R12" s="73"/>
      <c r="S12" s="77"/>
      <c r="T12" s="71"/>
      <c r="U12" s="76"/>
      <c r="V12" s="78"/>
      <c r="W12" s="79"/>
      <c r="X12" s="74"/>
      <c r="Y12" s="72"/>
      <c r="Z12" s="72"/>
      <c r="AA12" s="73"/>
      <c r="AB12" s="74"/>
      <c r="AC12" s="72"/>
      <c r="AD12" s="72"/>
      <c r="AE12" s="73"/>
      <c r="AF12" s="74"/>
      <c r="AG12" s="72"/>
      <c r="AH12" s="72"/>
      <c r="AI12" s="73"/>
      <c r="AJ12" s="74"/>
      <c r="AK12" s="72"/>
      <c r="AL12" s="72"/>
      <c r="AM12" s="73"/>
      <c r="AN12" s="74"/>
      <c r="AO12" s="72"/>
      <c r="AP12" s="72"/>
      <c r="AQ12" s="73"/>
      <c r="AR12" s="74"/>
      <c r="AS12" s="72"/>
      <c r="AT12" s="72"/>
      <c r="AU12" s="73"/>
      <c r="AV12" s="74"/>
      <c r="AW12" s="72"/>
      <c r="AX12" s="72"/>
      <c r="AY12" s="73"/>
      <c r="AZ12" s="74"/>
      <c r="BA12" s="72"/>
      <c r="BB12" s="72"/>
      <c r="BC12" s="73"/>
      <c r="BD12" s="74"/>
      <c r="BE12" s="72"/>
      <c r="BF12" s="72"/>
      <c r="BG12" s="73"/>
      <c r="BH12" s="74"/>
      <c r="BI12" s="72"/>
      <c r="BJ12" s="72"/>
      <c r="BK12" s="73"/>
      <c r="BL12" s="74"/>
      <c r="BM12" s="72"/>
      <c r="BN12" s="72"/>
      <c r="BO12" s="73"/>
    </row>
    <row r="13" spans="1:67" s="186" customFormat="1" ht="15">
      <c r="A13" s="179"/>
      <c r="B13" s="252"/>
      <c r="C13" s="252"/>
      <c r="D13" s="177"/>
      <c r="E13" s="177"/>
      <c r="F13" s="178"/>
      <c r="G13" s="178"/>
      <c r="H13" s="177"/>
      <c r="I13" s="178"/>
      <c r="J13" s="252"/>
      <c r="K13" s="177"/>
      <c r="L13" s="176"/>
      <c r="M13" s="176"/>
      <c r="N13" s="176"/>
      <c r="O13" s="253"/>
      <c r="P13" s="175"/>
      <c r="Q13" s="174"/>
      <c r="R13" s="173"/>
      <c r="S13" s="254"/>
      <c r="T13" s="280"/>
      <c r="U13" s="281"/>
      <c r="V13" s="281"/>
      <c r="W13" s="282" t="s">
        <v>10</v>
      </c>
      <c r="X13" s="283">
        <f aca="true" t="shared" si="0" ref="X13:BO13">X16</f>
        <v>67.55</v>
      </c>
      <c r="Y13" s="666">
        <f t="shared" si="0"/>
        <v>0</v>
      </c>
      <c r="Z13" s="666">
        <f t="shared" si="0"/>
        <v>0</v>
      </c>
      <c r="AA13" s="667">
        <f t="shared" si="0"/>
        <v>67.55</v>
      </c>
      <c r="AB13" s="283">
        <f t="shared" si="0"/>
        <v>750.1999999999999</v>
      </c>
      <c r="AC13" s="666">
        <f t="shared" si="0"/>
        <v>0</v>
      </c>
      <c r="AD13" s="666">
        <f t="shared" si="0"/>
        <v>0</v>
      </c>
      <c r="AE13" s="667">
        <f t="shared" si="0"/>
        <v>750.1999999999999</v>
      </c>
      <c r="AF13" s="283">
        <f t="shared" si="0"/>
        <v>323.25</v>
      </c>
      <c r="AG13" s="666">
        <f t="shared" si="0"/>
        <v>0</v>
      </c>
      <c r="AH13" s="666">
        <f t="shared" si="0"/>
        <v>0</v>
      </c>
      <c r="AI13" s="667">
        <f t="shared" si="0"/>
        <v>323.25</v>
      </c>
      <c r="AJ13" s="283">
        <f t="shared" si="0"/>
        <v>148.35</v>
      </c>
      <c r="AK13" s="666">
        <f t="shared" si="0"/>
        <v>0</v>
      </c>
      <c r="AL13" s="666">
        <f t="shared" si="0"/>
        <v>0</v>
      </c>
      <c r="AM13" s="667">
        <f t="shared" si="0"/>
        <v>148.35</v>
      </c>
      <c r="AN13" s="283">
        <f t="shared" si="0"/>
        <v>205.04999999999998</v>
      </c>
      <c r="AO13" s="666">
        <f t="shared" si="0"/>
        <v>0</v>
      </c>
      <c r="AP13" s="666">
        <f t="shared" si="0"/>
        <v>0</v>
      </c>
      <c r="AQ13" s="667">
        <f t="shared" si="0"/>
        <v>205.04999999999998</v>
      </c>
      <c r="AR13" s="283">
        <f t="shared" si="0"/>
        <v>71.85</v>
      </c>
      <c r="AS13" s="666">
        <f t="shared" si="0"/>
        <v>0</v>
      </c>
      <c r="AT13" s="666">
        <f t="shared" si="0"/>
        <v>0</v>
      </c>
      <c r="AU13" s="667">
        <f t="shared" si="0"/>
        <v>71.85</v>
      </c>
      <c r="AV13" s="283">
        <f t="shared" si="0"/>
        <v>0</v>
      </c>
      <c r="AW13" s="666">
        <f t="shared" si="0"/>
        <v>0</v>
      </c>
      <c r="AX13" s="666">
        <f t="shared" si="0"/>
        <v>0</v>
      </c>
      <c r="AY13" s="667">
        <f t="shared" si="0"/>
        <v>0</v>
      </c>
      <c r="AZ13" s="283">
        <f t="shared" si="0"/>
        <v>0</v>
      </c>
      <c r="BA13" s="666">
        <f t="shared" si="0"/>
        <v>0</v>
      </c>
      <c r="BB13" s="666">
        <f t="shared" si="0"/>
        <v>0</v>
      </c>
      <c r="BC13" s="667">
        <f t="shared" si="0"/>
        <v>0</v>
      </c>
      <c r="BD13" s="283">
        <f t="shared" si="0"/>
        <v>27</v>
      </c>
      <c r="BE13" s="666">
        <f t="shared" si="0"/>
        <v>0</v>
      </c>
      <c r="BF13" s="666">
        <f t="shared" si="0"/>
        <v>0</v>
      </c>
      <c r="BG13" s="667">
        <f t="shared" si="0"/>
        <v>27</v>
      </c>
      <c r="BH13" s="283">
        <f t="shared" si="0"/>
        <v>130</v>
      </c>
      <c r="BI13" s="666">
        <f t="shared" si="0"/>
        <v>0</v>
      </c>
      <c r="BJ13" s="666">
        <f t="shared" si="0"/>
        <v>0</v>
      </c>
      <c r="BK13" s="667">
        <f t="shared" si="0"/>
        <v>130</v>
      </c>
      <c r="BL13" s="283">
        <f t="shared" si="0"/>
        <v>0</v>
      </c>
      <c r="BM13" s="666">
        <f t="shared" si="0"/>
        <v>0</v>
      </c>
      <c r="BN13" s="666">
        <f t="shared" si="0"/>
        <v>0</v>
      </c>
      <c r="BO13" s="667">
        <f t="shared" si="0"/>
        <v>0</v>
      </c>
    </row>
    <row r="14" spans="1:63" s="254" customFormat="1" ht="15.75" customHeight="1">
      <c r="A14" s="892" t="s">
        <v>317</v>
      </c>
      <c r="B14" s="893"/>
      <c r="C14" s="893"/>
      <c r="D14" s="893"/>
      <c r="E14" s="893"/>
      <c r="F14" s="893"/>
      <c r="G14" s="893"/>
      <c r="H14" s="893"/>
      <c r="I14" s="893"/>
      <c r="J14" s="893"/>
      <c r="K14" s="893"/>
      <c r="L14" s="893"/>
      <c r="M14" s="893"/>
      <c r="N14" s="893"/>
      <c r="O14" s="893"/>
      <c r="P14" s="893"/>
      <c r="Q14" s="893"/>
      <c r="R14" s="893"/>
      <c r="T14" s="854" t="s">
        <v>86</v>
      </c>
      <c r="U14" s="856" t="str">
        <f>A14</f>
        <v>Kita "Regenbogen" - Raumdaten</v>
      </c>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c r="BA14" s="857"/>
      <c r="BB14" s="857"/>
      <c r="BC14" s="857"/>
      <c r="BD14" s="857"/>
      <c r="BE14" s="857"/>
      <c r="BF14" s="857"/>
      <c r="BG14" s="857"/>
      <c r="BH14" s="857"/>
      <c r="BI14" s="857"/>
      <c r="BJ14" s="857"/>
      <c r="BK14" s="857"/>
    </row>
    <row r="15" spans="1:63" s="2" customFormat="1" ht="15.75" customHeight="1" thickBot="1">
      <c r="A15" s="894"/>
      <c r="B15" s="894"/>
      <c r="C15" s="894"/>
      <c r="D15" s="894"/>
      <c r="E15" s="894"/>
      <c r="F15" s="894"/>
      <c r="G15" s="894"/>
      <c r="H15" s="894"/>
      <c r="I15" s="894"/>
      <c r="J15" s="894"/>
      <c r="K15" s="894"/>
      <c r="L15" s="894"/>
      <c r="M15" s="894"/>
      <c r="N15" s="894"/>
      <c r="O15" s="894"/>
      <c r="P15" s="894"/>
      <c r="Q15" s="894"/>
      <c r="R15" s="894"/>
      <c r="T15" s="855"/>
      <c r="U15" s="858"/>
      <c r="V15" s="858"/>
      <c r="W15" s="858"/>
      <c r="X15" s="858"/>
      <c r="Y15" s="858"/>
      <c r="Z15" s="858"/>
      <c r="AA15" s="858"/>
      <c r="AB15" s="858"/>
      <c r="AC15" s="858"/>
      <c r="AD15" s="858"/>
      <c r="AE15" s="858"/>
      <c r="AF15" s="858"/>
      <c r="AG15" s="858"/>
      <c r="AH15" s="858"/>
      <c r="AI15" s="858"/>
      <c r="AJ15" s="858"/>
      <c r="AK15" s="858"/>
      <c r="AL15" s="858"/>
      <c r="AM15" s="858"/>
      <c r="AN15" s="858"/>
      <c r="AO15" s="858"/>
      <c r="AP15" s="858"/>
      <c r="AQ15" s="858"/>
      <c r="AR15" s="858"/>
      <c r="AS15" s="858"/>
      <c r="AT15" s="858"/>
      <c r="AU15" s="858"/>
      <c r="AV15" s="858"/>
      <c r="AW15" s="858"/>
      <c r="AX15" s="858"/>
      <c r="AY15" s="858"/>
      <c r="AZ15" s="858"/>
      <c r="BA15" s="858"/>
      <c r="BB15" s="858"/>
      <c r="BC15" s="858"/>
      <c r="BD15" s="858"/>
      <c r="BE15" s="858"/>
      <c r="BF15" s="858"/>
      <c r="BG15" s="858"/>
      <c r="BH15" s="858"/>
      <c r="BI15" s="858"/>
      <c r="BJ15" s="858"/>
      <c r="BK15" s="858"/>
    </row>
    <row r="16" spans="1:67" s="3" customFormat="1" ht="15.75" customHeight="1">
      <c r="A16" s="284"/>
      <c r="B16" s="255"/>
      <c r="C16" s="256"/>
      <c r="D16" s="257"/>
      <c r="E16" s="257"/>
      <c r="F16" s="258"/>
      <c r="G16" s="859"/>
      <c r="H16" s="860"/>
      <c r="I16" s="259"/>
      <c r="J16" s="285"/>
      <c r="K16" s="18"/>
      <c r="L16" s="18"/>
      <c r="M16" s="18"/>
      <c r="N16" s="18"/>
      <c r="O16" s="18"/>
      <c r="P16" s="18"/>
      <c r="Q16" s="286"/>
      <c r="R16" s="287"/>
      <c r="S16" s="2"/>
      <c r="T16" s="260"/>
      <c r="U16" s="261"/>
      <c r="V16" s="262"/>
      <c r="W16" s="263"/>
      <c r="X16" s="162">
        <f aca="true" t="shared" si="1" ref="X16:BO16">SUM(X17:X85)</f>
        <v>67.55</v>
      </c>
      <c r="Y16" s="163">
        <f t="shared" si="1"/>
        <v>0</v>
      </c>
      <c r="Z16" s="163">
        <f t="shared" si="1"/>
        <v>0</v>
      </c>
      <c r="AA16" s="164">
        <f t="shared" si="1"/>
        <v>67.55</v>
      </c>
      <c r="AB16" s="162">
        <f t="shared" si="1"/>
        <v>750.1999999999999</v>
      </c>
      <c r="AC16" s="163">
        <f t="shared" si="1"/>
        <v>0</v>
      </c>
      <c r="AD16" s="163">
        <f t="shared" si="1"/>
        <v>0</v>
      </c>
      <c r="AE16" s="164">
        <f t="shared" si="1"/>
        <v>750.1999999999999</v>
      </c>
      <c r="AF16" s="162">
        <f t="shared" si="1"/>
        <v>323.25</v>
      </c>
      <c r="AG16" s="163">
        <f t="shared" si="1"/>
        <v>0</v>
      </c>
      <c r="AH16" s="163">
        <f t="shared" si="1"/>
        <v>0</v>
      </c>
      <c r="AI16" s="164">
        <f t="shared" si="1"/>
        <v>323.25</v>
      </c>
      <c r="AJ16" s="162">
        <f t="shared" si="1"/>
        <v>148.35</v>
      </c>
      <c r="AK16" s="163">
        <f t="shared" si="1"/>
        <v>0</v>
      </c>
      <c r="AL16" s="163">
        <f t="shared" si="1"/>
        <v>0</v>
      </c>
      <c r="AM16" s="164">
        <f t="shared" si="1"/>
        <v>148.35</v>
      </c>
      <c r="AN16" s="162">
        <f t="shared" si="1"/>
        <v>205.04999999999998</v>
      </c>
      <c r="AO16" s="163">
        <f t="shared" si="1"/>
        <v>0</v>
      </c>
      <c r="AP16" s="163">
        <f t="shared" si="1"/>
        <v>0</v>
      </c>
      <c r="AQ16" s="164">
        <f t="shared" si="1"/>
        <v>205.04999999999998</v>
      </c>
      <c r="AR16" s="162">
        <f t="shared" si="1"/>
        <v>71.85</v>
      </c>
      <c r="AS16" s="163">
        <f t="shared" si="1"/>
        <v>0</v>
      </c>
      <c r="AT16" s="163">
        <f t="shared" si="1"/>
        <v>0</v>
      </c>
      <c r="AU16" s="164">
        <f t="shared" si="1"/>
        <v>71.85</v>
      </c>
      <c r="AV16" s="162">
        <f t="shared" si="1"/>
        <v>0</v>
      </c>
      <c r="AW16" s="163">
        <f t="shared" si="1"/>
        <v>0</v>
      </c>
      <c r="AX16" s="163">
        <f t="shared" si="1"/>
        <v>0</v>
      </c>
      <c r="AY16" s="164">
        <f t="shared" si="1"/>
        <v>0</v>
      </c>
      <c r="AZ16" s="162">
        <f t="shared" si="1"/>
        <v>0</v>
      </c>
      <c r="BA16" s="163">
        <f t="shared" si="1"/>
        <v>0</v>
      </c>
      <c r="BB16" s="163">
        <f t="shared" si="1"/>
        <v>0</v>
      </c>
      <c r="BC16" s="164">
        <f t="shared" si="1"/>
        <v>0</v>
      </c>
      <c r="BD16" s="162">
        <f t="shared" si="1"/>
        <v>27</v>
      </c>
      <c r="BE16" s="163">
        <f t="shared" si="1"/>
        <v>0</v>
      </c>
      <c r="BF16" s="163">
        <f t="shared" si="1"/>
        <v>0</v>
      </c>
      <c r="BG16" s="164">
        <f t="shared" si="1"/>
        <v>27</v>
      </c>
      <c r="BH16" s="162">
        <f t="shared" si="1"/>
        <v>130</v>
      </c>
      <c r="BI16" s="163">
        <f t="shared" si="1"/>
        <v>0</v>
      </c>
      <c r="BJ16" s="163">
        <f t="shared" si="1"/>
        <v>0</v>
      </c>
      <c r="BK16" s="164">
        <f t="shared" si="1"/>
        <v>130</v>
      </c>
      <c r="BL16" s="162">
        <f t="shared" si="1"/>
        <v>0</v>
      </c>
      <c r="BM16" s="163">
        <f t="shared" si="1"/>
        <v>0</v>
      </c>
      <c r="BN16" s="163">
        <f t="shared" si="1"/>
        <v>0</v>
      </c>
      <c r="BO16" s="164">
        <f t="shared" si="1"/>
        <v>0</v>
      </c>
    </row>
    <row r="17" spans="1:67" s="244" customFormat="1" ht="15.75" customHeight="1">
      <c r="A17" s="678" t="s">
        <v>202</v>
      </c>
      <c r="B17" s="678" t="s">
        <v>203</v>
      </c>
      <c r="C17" s="678" t="s">
        <v>13</v>
      </c>
      <c r="D17" s="264" t="s">
        <v>22</v>
      </c>
      <c r="E17" s="685">
        <f>IF(D17="JA",1,0)</f>
        <v>1</v>
      </c>
      <c r="F17" s="185">
        <v>1</v>
      </c>
      <c r="G17" s="817">
        <f aca="true" t="shared" si="2" ref="G17:G23">IF(F17=1,$F$9,IF(F17=2,$G$9,IF(F17=3,$H$9,0)))</f>
        <v>49</v>
      </c>
      <c r="H17" s="818"/>
      <c r="I17" s="653">
        <v>5</v>
      </c>
      <c r="J17" s="686" t="str">
        <f>IF(I17&gt;=1,VLOOKUP(I17,Tabelle1!A$1:B$13,2),"keine Zuweisung")</f>
        <v>Lager-/Wirtschaftsräume nichttext.Boden</v>
      </c>
      <c r="K17" s="17"/>
      <c r="L17" s="17"/>
      <c r="M17" s="687">
        <v>14.25</v>
      </c>
      <c r="N17" s="602"/>
      <c r="O17" s="688" t="s">
        <v>314</v>
      </c>
      <c r="P17" s="15"/>
      <c r="Q17" s="288"/>
      <c r="R17" s="189"/>
      <c r="S17" s="265"/>
      <c r="T17" s="689" t="str">
        <f>A17</f>
        <v>0.016</v>
      </c>
      <c r="U17" s="690" t="str">
        <f>B17</f>
        <v>Werkstatt Hausmeister</v>
      </c>
      <c r="V17" s="691" t="str">
        <f>C17</f>
        <v>Funktionsraum</v>
      </c>
      <c r="W17" s="266"/>
      <c r="X17" s="134">
        <f>IF($X$6=I17,M17,0)*IF($X$10=G17,1,0)</f>
        <v>0</v>
      </c>
      <c r="Y17" s="135">
        <f>IF($X$6=I17,M17,0)*IF($Y$10=G17,1,0)</f>
        <v>0</v>
      </c>
      <c r="Z17" s="135">
        <f>IF($X$6=I17,M17,0)*IF($Z$10=G17,1,0)</f>
        <v>0</v>
      </c>
      <c r="AA17" s="136">
        <f>IF($X$6=I17,M17,0)</f>
        <v>0</v>
      </c>
      <c r="AB17" s="134">
        <f>IF($AB$6=I17,M17,0)*IF($AB$10=G17,1,0)</f>
        <v>0</v>
      </c>
      <c r="AC17" s="135">
        <f>IF($AB$6=I17,M17,0)*IF($AC$10=G17,1,0)</f>
        <v>0</v>
      </c>
      <c r="AD17" s="135">
        <f>IF($AB$6=I17,M17,0)*IF($AD$10=G17,1,0)</f>
        <v>0</v>
      </c>
      <c r="AE17" s="136">
        <f>IF($AB$6=I17,M17,0)</f>
        <v>0</v>
      </c>
      <c r="AF17" s="134">
        <f>IF($AF$6=I17,M17,0)*IF($AF$10=G17,1,0)</f>
        <v>0</v>
      </c>
      <c r="AG17" s="135">
        <f>IF($AF$6=I17,M17,0)*IF($AG$10=G17,1,0)</f>
        <v>0</v>
      </c>
      <c r="AH17" s="135">
        <f>IF($AF$6=I17,M17,0)*IF($AH$10=G17,1,0)</f>
        <v>0</v>
      </c>
      <c r="AI17" s="136">
        <f>IF($AF$6=I17,M17,0)</f>
        <v>0</v>
      </c>
      <c r="AJ17" s="134">
        <f>IF($AJ$6=I17,M17,0)*IF($AJ$10=G17,1,0)</f>
        <v>0</v>
      </c>
      <c r="AK17" s="135">
        <f>IF($AJ$6=I17,M17,0)*IF($AK$10=G17,1,0)</f>
        <v>0</v>
      </c>
      <c r="AL17" s="135">
        <f>IF($AJ$6=I17,M17,0)*IF($AL$10=G17,1,0)</f>
        <v>0</v>
      </c>
      <c r="AM17" s="136">
        <f>IF($AJ$6=I17,M17,0)</f>
        <v>0</v>
      </c>
      <c r="AN17" s="134">
        <f>IF($AN$6=I17,M17,0)*IF($AN$10=G17,1,0)</f>
        <v>14.25</v>
      </c>
      <c r="AO17" s="135">
        <f>IF($AN$6=I17,M17,0)*IF($AO$10=G17,1,0)</f>
        <v>0</v>
      </c>
      <c r="AP17" s="135">
        <f>IF($AN$6=I17,M17,0)*IF($AP$10=G17,1,0)</f>
        <v>0</v>
      </c>
      <c r="AQ17" s="136">
        <f>IF($AN$6=I17,M17,0)</f>
        <v>14.25</v>
      </c>
      <c r="AR17" s="134">
        <f>IF($AR$6=I17,M17,0)*IF($AR$10=G17,1,0)</f>
        <v>0</v>
      </c>
      <c r="AS17" s="135">
        <f>IF($AR$6=I17,M17,0)*IF($AS$10=G17,1,0)</f>
        <v>0</v>
      </c>
      <c r="AT17" s="135">
        <f>IF($AR$6=I17,M17,0)*IF($AT$10=G17,1,0)</f>
        <v>0</v>
      </c>
      <c r="AU17" s="136">
        <f>IF($AR$6=I17,M17,0)</f>
        <v>0</v>
      </c>
      <c r="AV17" s="134">
        <f>IF($AV$6=I17,M17,0)*IF($AV$10=G17,1,0)</f>
        <v>0</v>
      </c>
      <c r="AW17" s="135">
        <f>IF($AV$6=I17,M17,0)*IF($AW$10=G17,1,0)</f>
        <v>0</v>
      </c>
      <c r="AX17" s="135">
        <f>IF($AV$6=I17,M17,0)*IF($AX$10=G17,1,0)</f>
        <v>0</v>
      </c>
      <c r="AY17" s="136">
        <f>IF($AV$6=I17,M17,0)</f>
        <v>0</v>
      </c>
      <c r="AZ17" s="134">
        <f>IF($AZ$6=I17,M17,0)*IF($AZ$10=G17,1,0)</f>
        <v>0</v>
      </c>
      <c r="BA17" s="135">
        <f>IF($AZ$6=I17,M17,0)*IF($BA$10=G17,1,0)</f>
        <v>0</v>
      </c>
      <c r="BB17" s="135">
        <f>IF($AZ$6=I17,M17,0)*IF($BB$10=G17,1,0)</f>
        <v>0</v>
      </c>
      <c r="BC17" s="136">
        <f>IF($AZ$6=I17,M17,0)</f>
        <v>0</v>
      </c>
      <c r="BD17" s="608">
        <f>IF($BD$6=I17,M17,0)*IF($BD$10=G17,1,0)</f>
        <v>0</v>
      </c>
      <c r="BE17" s="604">
        <f>IF($BD$6=I17,M17,0)*IF($BE$10=G17,1,0)</f>
        <v>0</v>
      </c>
      <c r="BF17" s="604">
        <f>IF($BD$6=I17,M17,0)*IF($BF$10=G17,1,0)</f>
        <v>0</v>
      </c>
      <c r="BG17" s="609">
        <f>IF($BD$6=I17,M17,0)</f>
        <v>0</v>
      </c>
      <c r="BH17" s="608">
        <f>IF($BH$6=I17,Q17,0)*IF($BH$10=G17,1,0)</f>
        <v>0</v>
      </c>
      <c r="BI17" s="604">
        <f>IF($BH$6=I17,Q17,0)*IF($BI$10=G17,1,0)</f>
        <v>0</v>
      </c>
      <c r="BJ17" s="604">
        <f>IF($BH$6=I17,Q17,0)*IF($BJ$10=G17,1,0)</f>
        <v>0</v>
      </c>
      <c r="BK17" s="609">
        <f>IF($BH$6=I17,Q17,0)</f>
        <v>0</v>
      </c>
      <c r="BL17" s="608">
        <f>IF($BL$6=I17,N17,0)*IF($BL$10=G17,1,0)</f>
        <v>0</v>
      </c>
      <c r="BM17" s="604">
        <f>IF($BL$6=I17,N17,0)*IF($BM$10=G17,1,0)</f>
        <v>0</v>
      </c>
      <c r="BN17" s="604">
        <f>IF($BL$6=I17,N17,0)*IF($BN$10=G17,1,0)</f>
        <v>0</v>
      </c>
      <c r="BO17" s="609">
        <f>IF($BL$6=I17,N17,0)</f>
        <v>0</v>
      </c>
    </row>
    <row r="18" spans="1:67" s="244" customFormat="1" ht="15.75" customHeight="1">
      <c r="A18" s="678" t="s">
        <v>204</v>
      </c>
      <c r="B18" s="679" t="s">
        <v>205</v>
      </c>
      <c r="C18" s="680" t="s">
        <v>16</v>
      </c>
      <c r="D18" s="264" t="s">
        <v>22</v>
      </c>
      <c r="E18" s="685">
        <f aca="true" t="shared" si="3" ref="E18:E81">IF(D18="JA",1,0)</f>
        <v>1</v>
      </c>
      <c r="F18" s="647">
        <v>1</v>
      </c>
      <c r="G18" s="817">
        <f t="shared" si="2"/>
        <v>49</v>
      </c>
      <c r="H18" s="818"/>
      <c r="I18" s="653">
        <v>5</v>
      </c>
      <c r="J18" s="686" t="str">
        <f>IF(I18&gt;=1,VLOOKUP(I18,Tabelle1!A$1:B$13,2),"keine Zuweisung")</f>
        <v>Lager-/Wirtschaftsräume nichttext.Boden</v>
      </c>
      <c r="K18" s="17"/>
      <c r="L18" s="17"/>
      <c r="M18" s="687">
        <v>33.95</v>
      </c>
      <c r="N18" s="602"/>
      <c r="O18" s="688" t="s">
        <v>314</v>
      </c>
      <c r="P18" s="15"/>
      <c r="Q18" s="288"/>
      <c r="R18" s="189"/>
      <c r="S18" s="265"/>
      <c r="T18" s="689" t="str">
        <f aca="true" t="shared" si="4" ref="T18:T60">A18</f>
        <v>0.017</v>
      </c>
      <c r="U18" s="690" t="str">
        <f aca="true" t="shared" si="5" ref="U18:U60">B18</f>
        <v>Stuhllager</v>
      </c>
      <c r="V18" s="691" t="str">
        <f aca="true" t="shared" si="6" ref="V18:V60">C18</f>
        <v>Lagerraum</v>
      </c>
      <c r="W18" s="266"/>
      <c r="X18" s="134">
        <f aca="true" t="shared" si="7" ref="X18:X60">IF($X$6=I18,M18,0)*IF($X$10=G18,1,0)</f>
        <v>0</v>
      </c>
      <c r="Y18" s="135">
        <f aca="true" t="shared" si="8" ref="Y18:Y60">IF($X$6=I18,M18,0)*IF($Y$10=G18,1,0)</f>
        <v>0</v>
      </c>
      <c r="Z18" s="135">
        <f aca="true" t="shared" si="9" ref="Z18:Z60">IF($X$6=I18,M18,0)*IF($Z$10=G18,1,0)</f>
        <v>0</v>
      </c>
      <c r="AA18" s="136">
        <f aca="true" t="shared" si="10" ref="AA18:AA60">IF($X$6=I18,M18,0)</f>
        <v>0</v>
      </c>
      <c r="AB18" s="134">
        <f aca="true" t="shared" si="11" ref="AB18:AB60">IF($AB$6=I18,M18,0)*IF($AB$10=G18,1,0)</f>
        <v>0</v>
      </c>
      <c r="AC18" s="135">
        <f aca="true" t="shared" si="12" ref="AC18:AC60">IF($AB$6=I18,M18,0)*IF($AC$10=G18,1,0)</f>
        <v>0</v>
      </c>
      <c r="AD18" s="135">
        <f aca="true" t="shared" si="13" ref="AD18:AD60">IF($AB$6=I18,M18,0)*IF($AD$10=G18,1,0)</f>
        <v>0</v>
      </c>
      <c r="AE18" s="136">
        <f aca="true" t="shared" si="14" ref="AE18:AE60">IF($AB$6=I18,M18,0)</f>
        <v>0</v>
      </c>
      <c r="AF18" s="134">
        <f aca="true" t="shared" si="15" ref="AF18:AF60">IF($AF$6=I18,M18,0)*IF($AF$10=G18,1,0)</f>
        <v>0</v>
      </c>
      <c r="AG18" s="135">
        <f aca="true" t="shared" si="16" ref="AG18:AG60">IF($AF$6=I18,M18,0)*IF($AG$10=G18,1,0)</f>
        <v>0</v>
      </c>
      <c r="AH18" s="135">
        <f aca="true" t="shared" si="17" ref="AH18:AH60">IF($AF$6=I18,M18,0)*IF($AH$10=G18,1,0)</f>
        <v>0</v>
      </c>
      <c r="AI18" s="136">
        <f aca="true" t="shared" si="18" ref="AI18:AI60">IF($AF$6=I18,M18,0)</f>
        <v>0</v>
      </c>
      <c r="AJ18" s="134">
        <f aca="true" t="shared" si="19" ref="AJ18:AJ60">IF($AJ$6=I18,M18,0)*IF($AJ$10=G18,1,0)</f>
        <v>0</v>
      </c>
      <c r="AK18" s="135">
        <f aca="true" t="shared" si="20" ref="AK18:AK60">IF($AJ$6=I18,M18,0)*IF($AK$10=G18,1,0)</f>
        <v>0</v>
      </c>
      <c r="AL18" s="135">
        <f aca="true" t="shared" si="21" ref="AL18:AL60">IF($AJ$6=I18,M18,0)*IF($AL$10=G18,1,0)</f>
        <v>0</v>
      </c>
      <c r="AM18" s="136">
        <f aca="true" t="shared" si="22" ref="AM18:AM60">IF($AJ$6=I18,M18,0)</f>
        <v>0</v>
      </c>
      <c r="AN18" s="134">
        <f aca="true" t="shared" si="23" ref="AN18:AN60">IF($AN$6=I18,M18,0)*IF($AN$10=G18,1,0)</f>
        <v>33.95</v>
      </c>
      <c r="AO18" s="135">
        <f aca="true" t="shared" si="24" ref="AO18:AO60">IF($AN$6=I18,M18,0)*IF($AO$10=G18,1,0)</f>
        <v>0</v>
      </c>
      <c r="AP18" s="135">
        <f aca="true" t="shared" si="25" ref="AP18:AP60">IF($AN$6=I18,M18,0)*IF($AP$10=G18,1,0)</f>
        <v>0</v>
      </c>
      <c r="AQ18" s="136">
        <f aca="true" t="shared" si="26" ref="AQ18:AQ60">IF($AN$6=I18,M18,0)</f>
        <v>33.95</v>
      </c>
      <c r="AR18" s="134">
        <f aca="true" t="shared" si="27" ref="AR18:AR60">IF($AR$6=I18,M18,0)*IF($AR$10=G18,1,0)</f>
        <v>0</v>
      </c>
      <c r="AS18" s="135">
        <f aca="true" t="shared" si="28" ref="AS18:AS60">IF($AR$6=I18,M18,0)*IF($AS$10=G18,1,0)</f>
        <v>0</v>
      </c>
      <c r="AT18" s="135">
        <f aca="true" t="shared" si="29" ref="AT18:AT60">IF($AR$6=I18,M18,0)*IF($AT$10=G18,1,0)</f>
        <v>0</v>
      </c>
      <c r="AU18" s="136">
        <f aca="true" t="shared" si="30" ref="AU18:AU60">IF($AR$6=I18,M18,0)</f>
        <v>0</v>
      </c>
      <c r="AV18" s="134">
        <f aca="true" t="shared" si="31" ref="AV18:AV60">IF($AV$6=I18,M18,0)*IF($AV$10=G18,1,0)</f>
        <v>0</v>
      </c>
      <c r="AW18" s="135">
        <f aca="true" t="shared" si="32" ref="AW18:AW60">IF($AV$6=I18,M18,0)*IF($AW$10=G18,1,0)</f>
        <v>0</v>
      </c>
      <c r="AX18" s="135">
        <f aca="true" t="shared" si="33" ref="AX18:AX60">IF($AV$6=I18,M18,0)*IF($AX$10=G18,1,0)</f>
        <v>0</v>
      </c>
      <c r="AY18" s="136">
        <f aca="true" t="shared" si="34" ref="AY18:AY60">IF($AV$6=I18,M18,0)</f>
        <v>0</v>
      </c>
      <c r="AZ18" s="134">
        <f aca="true" t="shared" si="35" ref="AZ18:AZ60">IF($AZ$6=I18,M18,0)*IF($AZ$10=G18,1,0)</f>
        <v>0</v>
      </c>
      <c r="BA18" s="135">
        <f aca="true" t="shared" si="36" ref="BA18:BA60">IF($AZ$6=I18,M18,0)*IF($BA$10=G18,1,0)</f>
        <v>0</v>
      </c>
      <c r="BB18" s="135">
        <f aca="true" t="shared" si="37" ref="BB18:BB60">IF($AZ$6=I18,M18,0)*IF($BB$10=G18,1,0)</f>
        <v>0</v>
      </c>
      <c r="BC18" s="136">
        <f aca="true" t="shared" si="38" ref="BC18:BC60">IF($AZ$6=I18,M18,0)</f>
        <v>0</v>
      </c>
      <c r="BD18" s="608">
        <f aca="true" t="shared" si="39" ref="BD18:BD60">IF($BD$6=I18,M18,0)*IF($BD$10=G18,1,0)</f>
        <v>0</v>
      </c>
      <c r="BE18" s="604">
        <f aca="true" t="shared" si="40" ref="BE18:BE60">IF($BD$6=I18,M18,0)*IF($BE$10=G18,1,0)</f>
        <v>0</v>
      </c>
      <c r="BF18" s="604">
        <f aca="true" t="shared" si="41" ref="BF18:BF60">IF($BD$6=I18,M18,0)*IF($BF$10=G18,1,0)</f>
        <v>0</v>
      </c>
      <c r="BG18" s="609">
        <f aca="true" t="shared" si="42" ref="BG18:BG60">IF($BD$6=I18,M18,0)</f>
        <v>0</v>
      </c>
      <c r="BH18" s="608">
        <f aca="true" t="shared" si="43" ref="BH18:BH60">IF($BH$6=I18,Q18,0)*IF($BH$10=G18,1,0)</f>
        <v>0</v>
      </c>
      <c r="BI18" s="604">
        <f aca="true" t="shared" si="44" ref="BI18:BI60">IF($BH$6=I18,Q18,0)*IF($BI$10=G18,1,0)</f>
        <v>0</v>
      </c>
      <c r="BJ18" s="604">
        <f aca="true" t="shared" si="45" ref="BJ18:BJ60">IF($BH$6=I18,Q18,0)*IF($BJ$10=G18,1,0)</f>
        <v>0</v>
      </c>
      <c r="BK18" s="609">
        <f aca="true" t="shared" si="46" ref="BK18:BK60">IF($BH$6=I18,Q18,0)</f>
        <v>0</v>
      </c>
      <c r="BL18" s="608">
        <f aca="true" t="shared" si="47" ref="BL18:BL60">IF($BL$6=I18,N18,0)*IF($BL$10=G18,1,0)</f>
        <v>0</v>
      </c>
      <c r="BM18" s="604">
        <f aca="true" t="shared" si="48" ref="BM18:BM60">IF($BL$6=I18,N18,0)*IF($BM$10=G18,1,0)</f>
        <v>0</v>
      </c>
      <c r="BN18" s="604">
        <f aca="true" t="shared" si="49" ref="BN18:BN60">IF($BL$6=I18,N18,0)*IF($BN$10=G18,1,0)</f>
        <v>0</v>
      </c>
      <c r="BO18" s="609">
        <f aca="true" t="shared" si="50" ref="BO18:BO60">IF($BL$6=I18,N18,0)</f>
        <v>0</v>
      </c>
    </row>
    <row r="19" spans="1:67" s="244" customFormat="1" ht="15.75" customHeight="1">
      <c r="A19" s="678" t="s">
        <v>206</v>
      </c>
      <c r="B19" s="679" t="s">
        <v>207</v>
      </c>
      <c r="C19" s="680" t="s">
        <v>13</v>
      </c>
      <c r="D19" s="264" t="s">
        <v>23</v>
      </c>
      <c r="E19" s="685">
        <f t="shared" si="3"/>
        <v>0</v>
      </c>
      <c r="F19" s="647">
        <v>0</v>
      </c>
      <c r="G19" s="817">
        <f t="shared" si="2"/>
        <v>0</v>
      </c>
      <c r="H19" s="818"/>
      <c r="I19" s="653"/>
      <c r="J19" s="686" t="str">
        <f>IF(I19&gt;=1,VLOOKUP(I19,Tabelle1!A$1:B$13,2),"keine Zuweisung")</f>
        <v>keine Zuweisung</v>
      </c>
      <c r="K19" s="17"/>
      <c r="L19" s="17"/>
      <c r="M19" s="687">
        <v>61.95</v>
      </c>
      <c r="N19" s="602"/>
      <c r="O19" s="688" t="s">
        <v>314</v>
      </c>
      <c r="P19" s="15"/>
      <c r="Q19" s="288"/>
      <c r="R19" s="189"/>
      <c r="S19" s="265"/>
      <c r="T19" s="689" t="str">
        <f t="shared" si="4"/>
        <v>0.022.1</v>
      </c>
      <c r="U19" s="690" t="str">
        <f t="shared" si="5"/>
        <v>Lufttechnik</v>
      </c>
      <c r="V19" s="691" t="str">
        <f t="shared" si="6"/>
        <v>Funktionsraum</v>
      </c>
      <c r="W19" s="266"/>
      <c r="X19" s="134">
        <f t="shared" si="7"/>
        <v>0</v>
      </c>
      <c r="Y19" s="135">
        <f t="shared" si="8"/>
        <v>0</v>
      </c>
      <c r="Z19" s="135">
        <f t="shared" si="9"/>
        <v>0</v>
      </c>
      <c r="AA19" s="136">
        <f t="shared" si="10"/>
        <v>0</v>
      </c>
      <c r="AB19" s="134">
        <f t="shared" si="11"/>
        <v>0</v>
      </c>
      <c r="AC19" s="135">
        <f t="shared" si="12"/>
        <v>0</v>
      </c>
      <c r="AD19" s="135">
        <f t="shared" si="13"/>
        <v>0</v>
      </c>
      <c r="AE19" s="136">
        <f t="shared" si="14"/>
        <v>0</v>
      </c>
      <c r="AF19" s="134">
        <f t="shared" si="15"/>
        <v>0</v>
      </c>
      <c r="AG19" s="135">
        <f t="shared" si="16"/>
        <v>0</v>
      </c>
      <c r="AH19" s="135">
        <f t="shared" si="17"/>
        <v>0</v>
      </c>
      <c r="AI19" s="136">
        <f t="shared" si="18"/>
        <v>0</v>
      </c>
      <c r="AJ19" s="134">
        <f t="shared" si="19"/>
        <v>0</v>
      </c>
      <c r="AK19" s="135">
        <f t="shared" si="20"/>
        <v>0</v>
      </c>
      <c r="AL19" s="135">
        <f t="shared" si="21"/>
        <v>0</v>
      </c>
      <c r="AM19" s="136">
        <f t="shared" si="22"/>
        <v>0</v>
      </c>
      <c r="AN19" s="134">
        <f t="shared" si="23"/>
        <v>0</v>
      </c>
      <c r="AO19" s="135">
        <f t="shared" si="24"/>
        <v>0</v>
      </c>
      <c r="AP19" s="135">
        <f t="shared" si="25"/>
        <v>0</v>
      </c>
      <c r="AQ19" s="136">
        <f t="shared" si="26"/>
        <v>0</v>
      </c>
      <c r="AR19" s="134">
        <f t="shared" si="27"/>
        <v>0</v>
      </c>
      <c r="AS19" s="135">
        <f t="shared" si="28"/>
        <v>0</v>
      </c>
      <c r="AT19" s="135">
        <f t="shared" si="29"/>
        <v>0</v>
      </c>
      <c r="AU19" s="136">
        <f t="shared" si="30"/>
        <v>0</v>
      </c>
      <c r="AV19" s="134">
        <f t="shared" si="31"/>
        <v>0</v>
      </c>
      <c r="AW19" s="135">
        <f t="shared" si="32"/>
        <v>0</v>
      </c>
      <c r="AX19" s="135">
        <f t="shared" si="33"/>
        <v>0</v>
      </c>
      <c r="AY19" s="136">
        <f t="shared" si="34"/>
        <v>0</v>
      </c>
      <c r="AZ19" s="134">
        <f t="shared" si="35"/>
        <v>0</v>
      </c>
      <c r="BA19" s="135">
        <f t="shared" si="36"/>
        <v>0</v>
      </c>
      <c r="BB19" s="135">
        <f t="shared" si="37"/>
        <v>0</v>
      </c>
      <c r="BC19" s="136">
        <f t="shared" si="38"/>
        <v>0</v>
      </c>
      <c r="BD19" s="608">
        <f t="shared" si="39"/>
        <v>0</v>
      </c>
      <c r="BE19" s="604">
        <f t="shared" si="40"/>
        <v>0</v>
      </c>
      <c r="BF19" s="604">
        <f t="shared" si="41"/>
        <v>0</v>
      </c>
      <c r="BG19" s="609">
        <f t="shared" si="42"/>
        <v>0</v>
      </c>
      <c r="BH19" s="608">
        <f t="shared" si="43"/>
        <v>0</v>
      </c>
      <c r="BI19" s="604">
        <f t="shared" si="44"/>
        <v>0</v>
      </c>
      <c r="BJ19" s="604">
        <f t="shared" si="45"/>
        <v>0</v>
      </c>
      <c r="BK19" s="609">
        <f t="shared" si="46"/>
        <v>0</v>
      </c>
      <c r="BL19" s="608">
        <f t="shared" si="47"/>
        <v>0</v>
      </c>
      <c r="BM19" s="604">
        <f t="shared" si="48"/>
        <v>0</v>
      </c>
      <c r="BN19" s="604">
        <f t="shared" si="49"/>
        <v>0</v>
      </c>
      <c r="BO19" s="609">
        <f t="shared" si="50"/>
        <v>0</v>
      </c>
    </row>
    <row r="20" spans="1:67" s="244" customFormat="1" ht="15.75" customHeight="1">
      <c r="A20" s="678" t="s">
        <v>208</v>
      </c>
      <c r="B20" s="679" t="s">
        <v>209</v>
      </c>
      <c r="C20" s="680" t="s">
        <v>13</v>
      </c>
      <c r="D20" s="264" t="s">
        <v>23</v>
      </c>
      <c r="E20" s="685">
        <f t="shared" si="3"/>
        <v>0</v>
      </c>
      <c r="F20" s="647">
        <v>0</v>
      </c>
      <c r="G20" s="817">
        <f t="shared" si="2"/>
        <v>0</v>
      </c>
      <c r="H20" s="818"/>
      <c r="I20" s="653"/>
      <c r="J20" s="686" t="str">
        <f>IF(I20&gt;=1,VLOOKUP(I20,Tabelle1!A$1:B$13,2),"keine Zuweisung")</f>
        <v>keine Zuweisung</v>
      </c>
      <c r="K20" s="17"/>
      <c r="L20" s="17"/>
      <c r="M20" s="687">
        <v>10.15</v>
      </c>
      <c r="N20" s="602"/>
      <c r="O20" s="688" t="s">
        <v>314</v>
      </c>
      <c r="P20" s="15"/>
      <c r="Q20" s="288"/>
      <c r="R20" s="189"/>
      <c r="S20" s="265"/>
      <c r="T20" s="689" t="str">
        <f t="shared" si="4"/>
        <v>0.022.2</v>
      </c>
      <c r="U20" s="690" t="str">
        <f t="shared" si="5"/>
        <v>ELT/DAT</v>
      </c>
      <c r="V20" s="691" t="str">
        <f t="shared" si="6"/>
        <v>Funktionsraum</v>
      </c>
      <c r="W20" s="266"/>
      <c r="X20" s="134">
        <f t="shared" si="7"/>
        <v>0</v>
      </c>
      <c r="Y20" s="135">
        <f t="shared" si="8"/>
        <v>0</v>
      </c>
      <c r="Z20" s="135">
        <f t="shared" si="9"/>
        <v>0</v>
      </c>
      <c r="AA20" s="136">
        <f t="shared" si="10"/>
        <v>0</v>
      </c>
      <c r="AB20" s="134">
        <f t="shared" si="11"/>
        <v>0</v>
      </c>
      <c r="AC20" s="135">
        <f t="shared" si="12"/>
        <v>0</v>
      </c>
      <c r="AD20" s="135">
        <f t="shared" si="13"/>
        <v>0</v>
      </c>
      <c r="AE20" s="136">
        <f t="shared" si="14"/>
        <v>0</v>
      </c>
      <c r="AF20" s="134">
        <f t="shared" si="15"/>
        <v>0</v>
      </c>
      <c r="AG20" s="135">
        <f t="shared" si="16"/>
        <v>0</v>
      </c>
      <c r="AH20" s="135">
        <f t="shared" si="17"/>
        <v>0</v>
      </c>
      <c r="AI20" s="136">
        <f t="shared" si="18"/>
        <v>0</v>
      </c>
      <c r="AJ20" s="134">
        <f t="shared" si="19"/>
        <v>0</v>
      </c>
      <c r="AK20" s="135">
        <f t="shared" si="20"/>
        <v>0</v>
      </c>
      <c r="AL20" s="135">
        <f t="shared" si="21"/>
        <v>0</v>
      </c>
      <c r="AM20" s="136">
        <f t="shared" si="22"/>
        <v>0</v>
      </c>
      <c r="AN20" s="134">
        <f t="shared" si="23"/>
        <v>0</v>
      </c>
      <c r="AO20" s="135">
        <f t="shared" si="24"/>
        <v>0</v>
      </c>
      <c r="AP20" s="135">
        <f t="shared" si="25"/>
        <v>0</v>
      </c>
      <c r="AQ20" s="136">
        <f t="shared" si="26"/>
        <v>0</v>
      </c>
      <c r="AR20" s="134">
        <f t="shared" si="27"/>
        <v>0</v>
      </c>
      <c r="AS20" s="135">
        <f t="shared" si="28"/>
        <v>0</v>
      </c>
      <c r="AT20" s="135">
        <f t="shared" si="29"/>
        <v>0</v>
      </c>
      <c r="AU20" s="136">
        <f t="shared" si="30"/>
        <v>0</v>
      </c>
      <c r="AV20" s="134">
        <f t="shared" si="31"/>
        <v>0</v>
      </c>
      <c r="AW20" s="135">
        <f t="shared" si="32"/>
        <v>0</v>
      </c>
      <c r="AX20" s="135">
        <f t="shared" si="33"/>
        <v>0</v>
      </c>
      <c r="AY20" s="136">
        <f t="shared" si="34"/>
        <v>0</v>
      </c>
      <c r="AZ20" s="134">
        <f t="shared" si="35"/>
        <v>0</v>
      </c>
      <c r="BA20" s="135">
        <f t="shared" si="36"/>
        <v>0</v>
      </c>
      <c r="BB20" s="135">
        <f t="shared" si="37"/>
        <v>0</v>
      </c>
      <c r="BC20" s="136">
        <f t="shared" si="38"/>
        <v>0</v>
      </c>
      <c r="BD20" s="608">
        <f t="shared" si="39"/>
        <v>0</v>
      </c>
      <c r="BE20" s="604">
        <f t="shared" si="40"/>
        <v>0</v>
      </c>
      <c r="BF20" s="604">
        <f t="shared" si="41"/>
        <v>0</v>
      </c>
      <c r="BG20" s="609">
        <f t="shared" si="42"/>
        <v>0</v>
      </c>
      <c r="BH20" s="608">
        <f t="shared" si="43"/>
        <v>0</v>
      </c>
      <c r="BI20" s="604">
        <f t="shared" si="44"/>
        <v>0</v>
      </c>
      <c r="BJ20" s="604">
        <f t="shared" si="45"/>
        <v>0</v>
      </c>
      <c r="BK20" s="609">
        <f t="shared" si="46"/>
        <v>0</v>
      </c>
      <c r="BL20" s="608">
        <f t="shared" si="47"/>
        <v>0</v>
      </c>
      <c r="BM20" s="604">
        <f t="shared" si="48"/>
        <v>0</v>
      </c>
      <c r="BN20" s="604">
        <f t="shared" si="49"/>
        <v>0</v>
      </c>
      <c r="BO20" s="609">
        <f t="shared" si="50"/>
        <v>0</v>
      </c>
    </row>
    <row r="21" spans="1:67" s="244" customFormat="1" ht="15.75" customHeight="1">
      <c r="A21" s="678" t="s">
        <v>210</v>
      </c>
      <c r="B21" s="679" t="s">
        <v>211</v>
      </c>
      <c r="C21" s="680" t="s">
        <v>13</v>
      </c>
      <c r="D21" s="264" t="s">
        <v>23</v>
      </c>
      <c r="E21" s="685">
        <f t="shared" si="3"/>
        <v>0</v>
      </c>
      <c r="F21" s="647">
        <v>0</v>
      </c>
      <c r="G21" s="817">
        <f t="shared" si="2"/>
        <v>0</v>
      </c>
      <c r="H21" s="818"/>
      <c r="I21" s="653"/>
      <c r="J21" s="686" t="str">
        <f>IF(I21&gt;=1,VLOOKUP(I21,Tabelle1!A$1:B$13,2),"keine Zuweisung")</f>
        <v>keine Zuweisung</v>
      </c>
      <c r="K21" s="17"/>
      <c r="L21" s="17"/>
      <c r="M21" s="687">
        <v>5.7</v>
      </c>
      <c r="N21" s="602"/>
      <c r="O21" s="688" t="s">
        <v>314</v>
      </c>
      <c r="P21" s="15"/>
      <c r="Q21" s="288"/>
      <c r="R21" s="189"/>
      <c r="S21" s="265"/>
      <c r="T21" s="689" t="str">
        <f t="shared" si="4"/>
        <v>0.033</v>
      </c>
      <c r="U21" s="690" t="str">
        <f t="shared" si="5"/>
        <v>Sibe</v>
      </c>
      <c r="V21" s="691" t="str">
        <f t="shared" si="6"/>
        <v>Funktionsraum</v>
      </c>
      <c r="W21" s="266"/>
      <c r="X21" s="134">
        <f t="shared" si="7"/>
        <v>0</v>
      </c>
      <c r="Y21" s="135">
        <f t="shared" si="8"/>
        <v>0</v>
      </c>
      <c r="Z21" s="135">
        <f t="shared" si="9"/>
        <v>0</v>
      </c>
      <c r="AA21" s="136">
        <f t="shared" si="10"/>
        <v>0</v>
      </c>
      <c r="AB21" s="134">
        <f t="shared" si="11"/>
        <v>0</v>
      </c>
      <c r="AC21" s="135">
        <f t="shared" si="12"/>
        <v>0</v>
      </c>
      <c r="AD21" s="135">
        <f t="shared" si="13"/>
        <v>0</v>
      </c>
      <c r="AE21" s="136">
        <f t="shared" si="14"/>
        <v>0</v>
      </c>
      <c r="AF21" s="134">
        <f t="shared" si="15"/>
        <v>0</v>
      </c>
      <c r="AG21" s="135">
        <f t="shared" si="16"/>
        <v>0</v>
      </c>
      <c r="AH21" s="135">
        <f t="shared" si="17"/>
        <v>0</v>
      </c>
      <c r="AI21" s="136">
        <f t="shared" si="18"/>
        <v>0</v>
      </c>
      <c r="AJ21" s="134">
        <f t="shared" si="19"/>
        <v>0</v>
      </c>
      <c r="AK21" s="135">
        <f t="shared" si="20"/>
        <v>0</v>
      </c>
      <c r="AL21" s="135">
        <f t="shared" si="21"/>
        <v>0</v>
      </c>
      <c r="AM21" s="136">
        <f t="shared" si="22"/>
        <v>0</v>
      </c>
      <c r="AN21" s="134">
        <f t="shared" si="23"/>
        <v>0</v>
      </c>
      <c r="AO21" s="135">
        <f t="shared" si="24"/>
        <v>0</v>
      </c>
      <c r="AP21" s="135">
        <f t="shared" si="25"/>
        <v>0</v>
      </c>
      <c r="AQ21" s="136">
        <f t="shared" si="26"/>
        <v>0</v>
      </c>
      <c r="AR21" s="134">
        <f t="shared" si="27"/>
        <v>0</v>
      </c>
      <c r="AS21" s="135">
        <f t="shared" si="28"/>
        <v>0</v>
      </c>
      <c r="AT21" s="135">
        <f t="shared" si="29"/>
        <v>0</v>
      </c>
      <c r="AU21" s="136">
        <f t="shared" si="30"/>
        <v>0</v>
      </c>
      <c r="AV21" s="134">
        <f t="shared" si="31"/>
        <v>0</v>
      </c>
      <c r="AW21" s="135">
        <f t="shared" si="32"/>
        <v>0</v>
      </c>
      <c r="AX21" s="135">
        <f t="shared" si="33"/>
        <v>0</v>
      </c>
      <c r="AY21" s="136">
        <f t="shared" si="34"/>
        <v>0</v>
      </c>
      <c r="AZ21" s="134">
        <f t="shared" si="35"/>
        <v>0</v>
      </c>
      <c r="BA21" s="135">
        <f t="shared" si="36"/>
        <v>0</v>
      </c>
      <c r="BB21" s="135">
        <f t="shared" si="37"/>
        <v>0</v>
      </c>
      <c r="BC21" s="136">
        <f t="shared" si="38"/>
        <v>0</v>
      </c>
      <c r="BD21" s="608">
        <f t="shared" si="39"/>
        <v>0</v>
      </c>
      <c r="BE21" s="604">
        <f t="shared" si="40"/>
        <v>0</v>
      </c>
      <c r="BF21" s="604">
        <f t="shared" si="41"/>
        <v>0</v>
      </c>
      <c r="BG21" s="609">
        <f t="shared" si="42"/>
        <v>0</v>
      </c>
      <c r="BH21" s="608">
        <f t="shared" si="43"/>
        <v>0</v>
      </c>
      <c r="BI21" s="604">
        <f t="shared" si="44"/>
        <v>0</v>
      </c>
      <c r="BJ21" s="604">
        <f t="shared" si="45"/>
        <v>0</v>
      </c>
      <c r="BK21" s="609">
        <f t="shared" si="46"/>
        <v>0</v>
      </c>
      <c r="BL21" s="608">
        <f t="shared" si="47"/>
        <v>0</v>
      </c>
      <c r="BM21" s="604">
        <f t="shared" si="48"/>
        <v>0</v>
      </c>
      <c r="BN21" s="604">
        <f t="shared" si="49"/>
        <v>0</v>
      </c>
      <c r="BO21" s="609">
        <f t="shared" si="50"/>
        <v>0</v>
      </c>
    </row>
    <row r="22" spans="1:67" s="244" customFormat="1" ht="15.75" customHeight="1">
      <c r="A22" s="678" t="s">
        <v>212</v>
      </c>
      <c r="B22" s="679" t="s">
        <v>213</v>
      </c>
      <c r="C22" s="680" t="s">
        <v>17</v>
      </c>
      <c r="D22" s="264" t="s">
        <v>22</v>
      </c>
      <c r="E22" s="685">
        <f t="shared" si="3"/>
        <v>1</v>
      </c>
      <c r="F22" s="647">
        <v>1</v>
      </c>
      <c r="G22" s="817">
        <f t="shared" si="2"/>
        <v>49</v>
      </c>
      <c r="H22" s="818"/>
      <c r="I22" s="653">
        <v>4</v>
      </c>
      <c r="J22" s="686" t="str">
        <f>IF(I22&gt;=1,VLOOKUP(I22,Tabelle1!A$1:B$13,2),"keine Zuweisung")</f>
        <v>Sanitärräume</v>
      </c>
      <c r="K22" s="17"/>
      <c r="L22" s="17"/>
      <c r="M22" s="687">
        <v>13.8</v>
      </c>
      <c r="N22" s="602"/>
      <c r="O22" s="688" t="s">
        <v>12</v>
      </c>
      <c r="P22" s="15"/>
      <c r="Q22" s="288"/>
      <c r="R22" s="189"/>
      <c r="S22" s="265"/>
      <c r="T22" s="689" t="str">
        <f t="shared" si="4"/>
        <v>0.003</v>
      </c>
      <c r="U22" s="690" t="str">
        <f t="shared" si="5"/>
        <v>Waschraum/WC Kiga</v>
      </c>
      <c r="V22" s="691" t="str">
        <f t="shared" si="6"/>
        <v>Sanitärraum</v>
      </c>
      <c r="W22" s="266"/>
      <c r="X22" s="134">
        <f t="shared" si="7"/>
        <v>0</v>
      </c>
      <c r="Y22" s="135">
        <f t="shared" si="8"/>
        <v>0</v>
      </c>
      <c r="Z22" s="135">
        <f t="shared" si="9"/>
        <v>0</v>
      </c>
      <c r="AA22" s="136">
        <f t="shared" si="10"/>
        <v>0</v>
      </c>
      <c r="AB22" s="134">
        <f t="shared" si="11"/>
        <v>0</v>
      </c>
      <c r="AC22" s="135">
        <f t="shared" si="12"/>
        <v>0</v>
      </c>
      <c r="AD22" s="135">
        <f t="shared" si="13"/>
        <v>0</v>
      </c>
      <c r="AE22" s="136">
        <f t="shared" si="14"/>
        <v>0</v>
      </c>
      <c r="AF22" s="134">
        <f t="shared" si="15"/>
        <v>0</v>
      </c>
      <c r="AG22" s="135">
        <f t="shared" si="16"/>
        <v>0</v>
      </c>
      <c r="AH22" s="135">
        <f t="shared" si="17"/>
        <v>0</v>
      </c>
      <c r="AI22" s="136">
        <f t="shared" si="18"/>
        <v>0</v>
      </c>
      <c r="AJ22" s="134">
        <f t="shared" si="19"/>
        <v>13.8</v>
      </c>
      <c r="AK22" s="135">
        <f t="shared" si="20"/>
        <v>0</v>
      </c>
      <c r="AL22" s="135">
        <f t="shared" si="21"/>
        <v>0</v>
      </c>
      <c r="AM22" s="136">
        <f t="shared" si="22"/>
        <v>13.8</v>
      </c>
      <c r="AN22" s="134">
        <f t="shared" si="23"/>
        <v>0</v>
      </c>
      <c r="AO22" s="135">
        <f t="shared" si="24"/>
        <v>0</v>
      </c>
      <c r="AP22" s="135">
        <f t="shared" si="25"/>
        <v>0</v>
      </c>
      <c r="AQ22" s="136">
        <f t="shared" si="26"/>
        <v>0</v>
      </c>
      <c r="AR22" s="134">
        <f t="shared" si="27"/>
        <v>0</v>
      </c>
      <c r="AS22" s="135">
        <f t="shared" si="28"/>
        <v>0</v>
      </c>
      <c r="AT22" s="135">
        <f t="shared" si="29"/>
        <v>0</v>
      </c>
      <c r="AU22" s="136">
        <f t="shared" si="30"/>
        <v>0</v>
      </c>
      <c r="AV22" s="134">
        <f t="shared" si="31"/>
        <v>0</v>
      </c>
      <c r="AW22" s="135">
        <f t="shared" si="32"/>
        <v>0</v>
      </c>
      <c r="AX22" s="135">
        <f t="shared" si="33"/>
        <v>0</v>
      </c>
      <c r="AY22" s="136">
        <f t="shared" si="34"/>
        <v>0</v>
      </c>
      <c r="AZ22" s="134">
        <f t="shared" si="35"/>
        <v>0</v>
      </c>
      <c r="BA22" s="135">
        <f t="shared" si="36"/>
        <v>0</v>
      </c>
      <c r="BB22" s="135">
        <f t="shared" si="37"/>
        <v>0</v>
      </c>
      <c r="BC22" s="136">
        <f t="shared" si="38"/>
        <v>0</v>
      </c>
      <c r="BD22" s="608">
        <f t="shared" si="39"/>
        <v>0</v>
      </c>
      <c r="BE22" s="604">
        <f t="shared" si="40"/>
        <v>0</v>
      </c>
      <c r="BF22" s="604">
        <f t="shared" si="41"/>
        <v>0</v>
      </c>
      <c r="BG22" s="609">
        <f t="shared" si="42"/>
        <v>0</v>
      </c>
      <c r="BH22" s="608">
        <f t="shared" si="43"/>
        <v>0</v>
      </c>
      <c r="BI22" s="604">
        <f t="shared" si="44"/>
        <v>0</v>
      </c>
      <c r="BJ22" s="604">
        <f t="shared" si="45"/>
        <v>0</v>
      </c>
      <c r="BK22" s="609">
        <f t="shared" si="46"/>
        <v>0</v>
      </c>
      <c r="BL22" s="608">
        <f t="shared" si="47"/>
        <v>0</v>
      </c>
      <c r="BM22" s="604">
        <f t="shared" si="48"/>
        <v>0</v>
      </c>
      <c r="BN22" s="604">
        <f t="shared" si="49"/>
        <v>0</v>
      </c>
      <c r="BO22" s="609">
        <f t="shared" si="50"/>
        <v>0</v>
      </c>
    </row>
    <row r="23" spans="1:67" s="244" customFormat="1" ht="15.75" customHeight="1">
      <c r="A23" s="678" t="s">
        <v>214</v>
      </c>
      <c r="B23" s="679" t="s">
        <v>215</v>
      </c>
      <c r="C23" s="680" t="s">
        <v>17</v>
      </c>
      <c r="D23" s="264" t="s">
        <v>22</v>
      </c>
      <c r="E23" s="685">
        <f t="shared" si="3"/>
        <v>1</v>
      </c>
      <c r="F23" s="647">
        <v>1</v>
      </c>
      <c r="G23" s="817">
        <f t="shared" si="2"/>
        <v>49</v>
      </c>
      <c r="H23" s="818"/>
      <c r="I23" s="653">
        <v>4</v>
      </c>
      <c r="J23" s="686" t="str">
        <f>IF(I23&gt;=1,VLOOKUP(I23,Tabelle1!A$1:B$13,2),"keine Zuweisung")</f>
        <v>Sanitärräume</v>
      </c>
      <c r="K23" s="17"/>
      <c r="L23" s="17"/>
      <c r="M23" s="687">
        <v>10.5</v>
      </c>
      <c r="N23" s="602"/>
      <c r="O23" s="688" t="s">
        <v>12</v>
      </c>
      <c r="P23" s="15"/>
      <c r="Q23" s="288"/>
      <c r="R23" s="189"/>
      <c r="S23" s="265"/>
      <c r="T23" s="689" t="str">
        <f t="shared" si="4"/>
        <v>0.004.1</v>
      </c>
      <c r="U23" s="690" t="str">
        <f t="shared" si="5"/>
        <v>WC Personal Damen</v>
      </c>
      <c r="V23" s="691" t="str">
        <f t="shared" si="6"/>
        <v>Sanitärraum</v>
      </c>
      <c r="W23" s="266"/>
      <c r="X23" s="134">
        <f t="shared" si="7"/>
        <v>0</v>
      </c>
      <c r="Y23" s="135">
        <f t="shared" si="8"/>
        <v>0</v>
      </c>
      <c r="Z23" s="135">
        <f t="shared" si="9"/>
        <v>0</v>
      </c>
      <c r="AA23" s="136">
        <f t="shared" si="10"/>
        <v>0</v>
      </c>
      <c r="AB23" s="134">
        <f t="shared" si="11"/>
        <v>0</v>
      </c>
      <c r="AC23" s="135">
        <f t="shared" si="12"/>
        <v>0</v>
      </c>
      <c r="AD23" s="135">
        <f t="shared" si="13"/>
        <v>0</v>
      </c>
      <c r="AE23" s="136">
        <f t="shared" si="14"/>
        <v>0</v>
      </c>
      <c r="AF23" s="134">
        <f t="shared" si="15"/>
        <v>0</v>
      </c>
      <c r="AG23" s="135">
        <f t="shared" si="16"/>
        <v>0</v>
      </c>
      <c r="AH23" s="135">
        <f t="shared" si="17"/>
        <v>0</v>
      </c>
      <c r="AI23" s="136">
        <f t="shared" si="18"/>
        <v>0</v>
      </c>
      <c r="AJ23" s="134">
        <f t="shared" si="19"/>
        <v>10.5</v>
      </c>
      <c r="AK23" s="135">
        <f t="shared" si="20"/>
        <v>0</v>
      </c>
      <c r="AL23" s="135">
        <f t="shared" si="21"/>
        <v>0</v>
      </c>
      <c r="AM23" s="136">
        <f t="shared" si="22"/>
        <v>10.5</v>
      </c>
      <c r="AN23" s="134">
        <f t="shared" si="23"/>
        <v>0</v>
      </c>
      <c r="AO23" s="135">
        <f t="shared" si="24"/>
        <v>0</v>
      </c>
      <c r="AP23" s="135">
        <f t="shared" si="25"/>
        <v>0</v>
      </c>
      <c r="AQ23" s="136">
        <f t="shared" si="26"/>
        <v>0</v>
      </c>
      <c r="AR23" s="134">
        <f t="shared" si="27"/>
        <v>0</v>
      </c>
      <c r="AS23" s="135">
        <f t="shared" si="28"/>
        <v>0</v>
      </c>
      <c r="AT23" s="135">
        <f t="shared" si="29"/>
        <v>0</v>
      </c>
      <c r="AU23" s="136">
        <f t="shared" si="30"/>
        <v>0</v>
      </c>
      <c r="AV23" s="134">
        <f t="shared" si="31"/>
        <v>0</v>
      </c>
      <c r="AW23" s="135">
        <f t="shared" si="32"/>
        <v>0</v>
      </c>
      <c r="AX23" s="135">
        <f t="shared" si="33"/>
        <v>0</v>
      </c>
      <c r="AY23" s="136">
        <f t="shared" si="34"/>
        <v>0</v>
      </c>
      <c r="AZ23" s="134">
        <f t="shared" si="35"/>
        <v>0</v>
      </c>
      <c r="BA23" s="135">
        <f t="shared" si="36"/>
        <v>0</v>
      </c>
      <c r="BB23" s="135">
        <f t="shared" si="37"/>
        <v>0</v>
      </c>
      <c r="BC23" s="136">
        <f t="shared" si="38"/>
        <v>0</v>
      </c>
      <c r="BD23" s="608">
        <f t="shared" si="39"/>
        <v>0</v>
      </c>
      <c r="BE23" s="604">
        <f t="shared" si="40"/>
        <v>0</v>
      </c>
      <c r="BF23" s="604">
        <f t="shared" si="41"/>
        <v>0</v>
      </c>
      <c r="BG23" s="609">
        <f t="shared" si="42"/>
        <v>0</v>
      </c>
      <c r="BH23" s="608">
        <f t="shared" si="43"/>
        <v>0</v>
      </c>
      <c r="BI23" s="604">
        <f t="shared" si="44"/>
        <v>0</v>
      </c>
      <c r="BJ23" s="604">
        <f t="shared" si="45"/>
        <v>0</v>
      </c>
      <c r="BK23" s="609">
        <f t="shared" si="46"/>
        <v>0</v>
      </c>
      <c r="BL23" s="608">
        <f t="shared" si="47"/>
        <v>0</v>
      </c>
      <c r="BM23" s="604">
        <f t="shared" si="48"/>
        <v>0</v>
      </c>
      <c r="BN23" s="604">
        <f t="shared" si="49"/>
        <v>0</v>
      </c>
      <c r="BO23" s="609">
        <f t="shared" si="50"/>
        <v>0</v>
      </c>
    </row>
    <row r="24" spans="1:67" s="244" customFormat="1" ht="15.75" customHeight="1">
      <c r="A24" s="678" t="s">
        <v>216</v>
      </c>
      <c r="B24" s="679" t="s">
        <v>197</v>
      </c>
      <c r="C24" s="680" t="s">
        <v>16</v>
      </c>
      <c r="D24" s="264" t="s">
        <v>22</v>
      </c>
      <c r="E24" s="685">
        <f t="shared" si="3"/>
        <v>1</v>
      </c>
      <c r="F24" s="647">
        <v>1</v>
      </c>
      <c r="G24" s="817">
        <f aca="true" t="shared" si="51" ref="G24:G58">IF(F24=1,$F$9,IF(F24=2,$G$9,IF(F24=3,$H$9,0)))</f>
        <v>49</v>
      </c>
      <c r="H24" s="818"/>
      <c r="I24" s="653">
        <v>5</v>
      </c>
      <c r="J24" s="686" t="str">
        <f>IF(I24&gt;=1,VLOOKUP(I24,Tabelle1!A$1:B$13,2),"keine Zuweisung")</f>
        <v>Lager-/Wirtschaftsräume nichttext.Boden</v>
      </c>
      <c r="K24" s="17"/>
      <c r="L24" s="17"/>
      <c r="M24" s="687">
        <v>32.3</v>
      </c>
      <c r="N24" s="602"/>
      <c r="O24" s="688" t="s">
        <v>12</v>
      </c>
      <c r="P24" s="15"/>
      <c r="Q24" s="288"/>
      <c r="R24" s="189"/>
      <c r="S24" s="265"/>
      <c r="T24" s="689" t="str">
        <f t="shared" si="4"/>
        <v>0.006</v>
      </c>
      <c r="U24" s="690" t="str">
        <f t="shared" si="5"/>
        <v>Wagenraum</v>
      </c>
      <c r="V24" s="691" t="str">
        <f t="shared" si="6"/>
        <v>Lagerraum</v>
      </c>
      <c r="W24" s="266"/>
      <c r="X24" s="134">
        <f t="shared" si="7"/>
        <v>0</v>
      </c>
      <c r="Y24" s="135">
        <f t="shared" si="8"/>
        <v>0</v>
      </c>
      <c r="Z24" s="135">
        <f t="shared" si="9"/>
        <v>0</v>
      </c>
      <c r="AA24" s="136">
        <f t="shared" si="10"/>
        <v>0</v>
      </c>
      <c r="AB24" s="134">
        <f t="shared" si="11"/>
        <v>0</v>
      </c>
      <c r="AC24" s="135">
        <f t="shared" si="12"/>
        <v>0</v>
      </c>
      <c r="AD24" s="135">
        <f t="shared" si="13"/>
        <v>0</v>
      </c>
      <c r="AE24" s="136">
        <f t="shared" si="14"/>
        <v>0</v>
      </c>
      <c r="AF24" s="134">
        <f t="shared" si="15"/>
        <v>0</v>
      </c>
      <c r="AG24" s="135">
        <f t="shared" si="16"/>
        <v>0</v>
      </c>
      <c r="AH24" s="135">
        <f t="shared" si="17"/>
        <v>0</v>
      </c>
      <c r="AI24" s="136">
        <f t="shared" si="18"/>
        <v>0</v>
      </c>
      <c r="AJ24" s="134">
        <f t="shared" si="19"/>
        <v>0</v>
      </c>
      <c r="AK24" s="135">
        <f t="shared" si="20"/>
        <v>0</v>
      </c>
      <c r="AL24" s="135">
        <f t="shared" si="21"/>
        <v>0</v>
      </c>
      <c r="AM24" s="136">
        <f t="shared" si="22"/>
        <v>0</v>
      </c>
      <c r="AN24" s="134">
        <f t="shared" si="23"/>
        <v>32.3</v>
      </c>
      <c r="AO24" s="135">
        <f t="shared" si="24"/>
        <v>0</v>
      </c>
      <c r="AP24" s="135">
        <f t="shared" si="25"/>
        <v>0</v>
      </c>
      <c r="AQ24" s="136">
        <f t="shared" si="26"/>
        <v>32.3</v>
      </c>
      <c r="AR24" s="134">
        <f t="shared" si="27"/>
        <v>0</v>
      </c>
      <c r="AS24" s="135">
        <f t="shared" si="28"/>
        <v>0</v>
      </c>
      <c r="AT24" s="135">
        <f t="shared" si="29"/>
        <v>0</v>
      </c>
      <c r="AU24" s="136">
        <f t="shared" si="30"/>
        <v>0</v>
      </c>
      <c r="AV24" s="134">
        <f t="shared" si="31"/>
        <v>0</v>
      </c>
      <c r="AW24" s="135">
        <f t="shared" si="32"/>
        <v>0</v>
      </c>
      <c r="AX24" s="135">
        <f t="shared" si="33"/>
        <v>0</v>
      </c>
      <c r="AY24" s="136">
        <f t="shared" si="34"/>
        <v>0</v>
      </c>
      <c r="AZ24" s="134">
        <f t="shared" si="35"/>
        <v>0</v>
      </c>
      <c r="BA24" s="135">
        <f t="shared" si="36"/>
        <v>0</v>
      </c>
      <c r="BB24" s="135">
        <f t="shared" si="37"/>
        <v>0</v>
      </c>
      <c r="BC24" s="136">
        <f t="shared" si="38"/>
        <v>0</v>
      </c>
      <c r="BD24" s="608">
        <f t="shared" si="39"/>
        <v>0</v>
      </c>
      <c r="BE24" s="604">
        <f t="shared" si="40"/>
        <v>0</v>
      </c>
      <c r="BF24" s="604">
        <f t="shared" si="41"/>
        <v>0</v>
      </c>
      <c r="BG24" s="609">
        <f t="shared" si="42"/>
        <v>0</v>
      </c>
      <c r="BH24" s="608">
        <f t="shared" si="43"/>
        <v>0</v>
      </c>
      <c r="BI24" s="604">
        <f t="shared" si="44"/>
        <v>0</v>
      </c>
      <c r="BJ24" s="604">
        <f t="shared" si="45"/>
        <v>0</v>
      </c>
      <c r="BK24" s="609">
        <f t="shared" si="46"/>
        <v>0</v>
      </c>
      <c r="BL24" s="608">
        <f t="shared" si="47"/>
        <v>0</v>
      </c>
      <c r="BM24" s="604">
        <f t="shared" si="48"/>
        <v>0</v>
      </c>
      <c r="BN24" s="604">
        <f t="shared" si="49"/>
        <v>0</v>
      </c>
      <c r="BO24" s="609">
        <f t="shared" si="50"/>
        <v>0</v>
      </c>
    </row>
    <row r="25" spans="1:67" s="244" customFormat="1" ht="15.75" customHeight="1">
      <c r="A25" s="678" t="s">
        <v>217</v>
      </c>
      <c r="B25" s="679" t="s">
        <v>218</v>
      </c>
      <c r="C25" s="680" t="s">
        <v>15</v>
      </c>
      <c r="D25" s="264" t="s">
        <v>22</v>
      </c>
      <c r="E25" s="685">
        <f t="shared" si="3"/>
        <v>1</v>
      </c>
      <c r="F25" s="647">
        <v>1</v>
      </c>
      <c r="G25" s="817">
        <f t="shared" si="51"/>
        <v>49</v>
      </c>
      <c r="H25" s="818"/>
      <c r="I25" s="653">
        <v>6</v>
      </c>
      <c r="J25" s="686" t="str">
        <f>IF(I25&gt;=1,VLOOKUP(I25,Tabelle1!A$1:B$13,2),"keine Zuweisung")</f>
        <v>Speiseraum, Ausgabeküche</v>
      </c>
      <c r="K25" s="17"/>
      <c r="L25" s="17"/>
      <c r="M25" s="687">
        <v>21.8</v>
      </c>
      <c r="N25" s="602"/>
      <c r="O25" s="688" t="s">
        <v>12</v>
      </c>
      <c r="P25" s="15"/>
      <c r="Q25" s="288"/>
      <c r="R25" s="189"/>
      <c r="S25" s="265"/>
      <c r="T25" s="689" t="str">
        <f t="shared" si="4"/>
        <v>0.009</v>
      </c>
      <c r="U25" s="690" t="str">
        <f t="shared" si="5"/>
        <v>Küchenausgabe</v>
      </c>
      <c r="V25" s="691" t="str">
        <f t="shared" si="6"/>
        <v>Küche</v>
      </c>
      <c r="W25" s="266"/>
      <c r="X25" s="134">
        <f t="shared" si="7"/>
        <v>0</v>
      </c>
      <c r="Y25" s="135">
        <f t="shared" si="8"/>
        <v>0</v>
      </c>
      <c r="Z25" s="135">
        <f t="shared" si="9"/>
        <v>0</v>
      </c>
      <c r="AA25" s="136">
        <f t="shared" si="10"/>
        <v>0</v>
      </c>
      <c r="AB25" s="134">
        <f t="shared" si="11"/>
        <v>0</v>
      </c>
      <c r="AC25" s="135">
        <f t="shared" si="12"/>
        <v>0</v>
      </c>
      <c r="AD25" s="135">
        <f t="shared" si="13"/>
        <v>0</v>
      </c>
      <c r="AE25" s="136">
        <f t="shared" si="14"/>
        <v>0</v>
      </c>
      <c r="AF25" s="134">
        <f t="shared" si="15"/>
        <v>0</v>
      </c>
      <c r="AG25" s="135">
        <f t="shared" si="16"/>
        <v>0</v>
      </c>
      <c r="AH25" s="135">
        <f t="shared" si="17"/>
        <v>0</v>
      </c>
      <c r="AI25" s="136">
        <f t="shared" si="18"/>
        <v>0</v>
      </c>
      <c r="AJ25" s="134">
        <f t="shared" si="19"/>
        <v>0</v>
      </c>
      <c r="AK25" s="135">
        <f t="shared" si="20"/>
        <v>0</v>
      </c>
      <c r="AL25" s="135">
        <f t="shared" si="21"/>
        <v>0</v>
      </c>
      <c r="AM25" s="136">
        <f t="shared" si="22"/>
        <v>0</v>
      </c>
      <c r="AN25" s="134">
        <f t="shared" si="23"/>
        <v>0</v>
      </c>
      <c r="AO25" s="135">
        <f t="shared" si="24"/>
        <v>0</v>
      </c>
      <c r="AP25" s="135">
        <f t="shared" si="25"/>
        <v>0</v>
      </c>
      <c r="AQ25" s="136">
        <f t="shared" si="26"/>
        <v>0</v>
      </c>
      <c r="AR25" s="134">
        <f t="shared" si="27"/>
        <v>21.8</v>
      </c>
      <c r="AS25" s="135">
        <f t="shared" si="28"/>
        <v>0</v>
      </c>
      <c r="AT25" s="135">
        <f t="shared" si="29"/>
        <v>0</v>
      </c>
      <c r="AU25" s="136">
        <f t="shared" si="30"/>
        <v>21.8</v>
      </c>
      <c r="AV25" s="134">
        <f t="shared" si="31"/>
        <v>0</v>
      </c>
      <c r="AW25" s="135">
        <f t="shared" si="32"/>
        <v>0</v>
      </c>
      <c r="AX25" s="135">
        <f t="shared" si="33"/>
        <v>0</v>
      </c>
      <c r="AY25" s="136">
        <f t="shared" si="34"/>
        <v>0</v>
      </c>
      <c r="AZ25" s="134">
        <f t="shared" si="35"/>
        <v>0</v>
      </c>
      <c r="BA25" s="135">
        <f t="shared" si="36"/>
        <v>0</v>
      </c>
      <c r="BB25" s="135">
        <f t="shared" si="37"/>
        <v>0</v>
      </c>
      <c r="BC25" s="136">
        <f t="shared" si="38"/>
        <v>0</v>
      </c>
      <c r="BD25" s="608">
        <f t="shared" si="39"/>
        <v>0</v>
      </c>
      <c r="BE25" s="604">
        <f t="shared" si="40"/>
        <v>0</v>
      </c>
      <c r="BF25" s="604">
        <f t="shared" si="41"/>
        <v>0</v>
      </c>
      <c r="BG25" s="609">
        <f t="shared" si="42"/>
        <v>0</v>
      </c>
      <c r="BH25" s="608">
        <f t="shared" si="43"/>
        <v>0</v>
      </c>
      <c r="BI25" s="604">
        <f t="shared" si="44"/>
        <v>0</v>
      </c>
      <c r="BJ25" s="604">
        <f t="shared" si="45"/>
        <v>0</v>
      </c>
      <c r="BK25" s="609">
        <f t="shared" si="46"/>
        <v>0</v>
      </c>
      <c r="BL25" s="608">
        <f t="shared" si="47"/>
        <v>0</v>
      </c>
      <c r="BM25" s="604">
        <f t="shared" si="48"/>
        <v>0</v>
      </c>
      <c r="BN25" s="604">
        <f t="shared" si="49"/>
        <v>0</v>
      </c>
      <c r="BO25" s="609">
        <f t="shared" si="50"/>
        <v>0</v>
      </c>
    </row>
    <row r="26" spans="1:67" s="244" customFormat="1" ht="15.75" customHeight="1">
      <c r="A26" s="678" t="s">
        <v>219</v>
      </c>
      <c r="B26" s="679" t="s">
        <v>220</v>
      </c>
      <c r="C26" s="680" t="s">
        <v>16</v>
      </c>
      <c r="D26" s="264" t="s">
        <v>22</v>
      </c>
      <c r="E26" s="685">
        <f t="shared" si="3"/>
        <v>1</v>
      </c>
      <c r="F26" s="647">
        <v>1</v>
      </c>
      <c r="G26" s="817">
        <f t="shared" si="51"/>
        <v>49</v>
      </c>
      <c r="H26" s="818"/>
      <c r="I26" s="653">
        <v>5</v>
      </c>
      <c r="J26" s="686" t="str">
        <f>IF(I26&gt;=1,VLOOKUP(I26,Tabelle1!A$1:B$13,2),"keine Zuweisung")</f>
        <v>Lager-/Wirtschaftsräume nichttext.Boden</v>
      </c>
      <c r="K26" s="17"/>
      <c r="L26" s="17"/>
      <c r="M26" s="687">
        <v>3</v>
      </c>
      <c r="N26" s="602"/>
      <c r="O26" s="688" t="s">
        <v>12</v>
      </c>
      <c r="P26" s="15"/>
      <c r="Q26" s="288"/>
      <c r="R26" s="189"/>
      <c r="S26" s="265"/>
      <c r="T26" s="689" t="str">
        <f t="shared" si="4"/>
        <v>0.010</v>
      </c>
      <c r="U26" s="690" t="str">
        <f t="shared" si="5"/>
        <v>Putzmittelraum</v>
      </c>
      <c r="V26" s="691" t="str">
        <f t="shared" si="6"/>
        <v>Lagerraum</v>
      </c>
      <c r="W26" s="266"/>
      <c r="X26" s="134">
        <f t="shared" si="7"/>
        <v>0</v>
      </c>
      <c r="Y26" s="135">
        <f t="shared" si="8"/>
        <v>0</v>
      </c>
      <c r="Z26" s="135">
        <f t="shared" si="9"/>
        <v>0</v>
      </c>
      <c r="AA26" s="136">
        <f t="shared" si="10"/>
        <v>0</v>
      </c>
      <c r="AB26" s="134">
        <f t="shared" si="11"/>
        <v>0</v>
      </c>
      <c r="AC26" s="135">
        <f t="shared" si="12"/>
        <v>0</v>
      </c>
      <c r="AD26" s="135">
        <f t="shared" si="13"/>
        <v>0</v>
      </c>
      <c r="AE26" s="136">
        <f t="shared" si="14"/>
        <v>0</v>
      </c>
      <c r="AF26" s="134">
        <f t="shared" si="15"/>
        <v>0</v>
      </c>
      <c r="AG26" s="135">
        <f t="shared" si="16"/>
        <v>0</v>
      </c>
      <c r="AH26" s="135">
        <f t="shared" si="17"/>
        <v>0</v>
      </c>
      <c r="AI26" s="136">
        <f t="shared" si="18"/>
        <v>0</v>
      </c>
      <c r="AJ26" s="134">
        <f t="shared" si="19"/>
        <v>0</v>
      </c>
      <c r="AK26" s="135">
        <f t="shared" si="20"/>
        <v>0</v>
      </c>
      <c r="AL26" s="135">
        <f t="shared" si="21"/>
        <v>0</v>
      </c>
      <c r="AM26" s="136">
        <f t="shared" si="22"/>
        <v>0</v>
      </c>
      <c r="AN26" s="134">
        <f t="shared" si="23"/>
        <v>3</v>
      </c>
      <c r="AO26" s="135">
        <f t="shared" si="24"/>
        <v>0</v>
      </c>
      <c r="AP26" s="135">
        <f t="shared" si="25"/>
        <v>0</v>
      </c>
      <c r="AQ26" s="136">
        <f t="shared" si="26"/>
        <v>3</v>
      </c>
      <c r="AR26" s="134">
        <f t="shared" si="27"/>
        <v>0</v>
      </c>
      <c r="AS26" s="135">
        <f t="shared" si="28"/>
        <v>0</v>
      </c>
      <c r="AT26" s="135">
        <f t="shared" si="29"/>
        <v>0</v>
      </c>
      <c r="AU26" s="136">
        <f t="shared" si="30"/>
        <v>0</v>
      </c>
      <c r="AV26" s="134">
        <f t="shared" si="31"/>
        <v>0</v>
      </c>
      <c r="AW26" s="135">
        <f t="shared" si="32"/>
        <v>0</v>
      </c>
      <c r="AX26" s="135">
        <f t="shared" si="33"/>
        <v>0</v>
      </c>
      <c r="AY26" s="136">
        <f t="shared" si="34"/>
        <v>0</v>
      </c>
      <c r="AZ26" s="134">
        <f t="shared" si="35"/>
        <v>0</v>
      </c>
      <c r="BA26" s="135">
        <f t="shared" si="36"/>
        <v>0</v>
      </c>
      <c r="BB26" s="135">
        <f t="shared" si="37"/>
        <v>0</v>
      </c>
      <c r="BC26" s="136">
        <f t="shared" si="38"/>
        <v>0</v>
      </c>
      <c r="BD26" s="608">
        <f t="shared" si="39"/>
        <v>0</v>
      </c>
      <c r="BE26" s="604">
        <f t="shared" si="40"/>
        <v>0</v>
      </c>
      <c r="BF26" s="604">
        <f t="shared" si="41"/>
        <v>0</v>
      </c>
      <c r="BG26" s="609">
        <f t="shared" si="42"/>
        <v>0</v>
      </c>
      <c r="BH26" s="608">
        <f t="shared" si="43"/>
        <v>0</v>
      </c>
      <c r="BI26" s="604">
        <f t="shared" si="44"/>
        <v>0</v>
      </c>
      <c r="BJ26" s="604">
        <f t="shared" si="45"/>
        <v>0</v>
      </c>
      <c r="BK26" s="609">
        <f t="shared" si="46"/>
        <v>0</v>
      </c>
      <c r="BL26" s="608">
        <f t="shared" si="47"/>
        <v>0</v>
      </c>
      <c r="BM26" s="604">
        <f t="shared" si="48"/>
        <v>0</v>
      </c>
      <c r="BN26" s="604">
        <f t="shared" si="49"/>
        <v>0</v>
      </c>
      <c r="BO26" s="609">
        <f t="shared" si="50"/>
        <v>0</v>
      </c>
    </row>
    <row r="27" spans="1:67" s="244" customFormat="1" ht="15.75" customHeight="1">
      <c r="A27" s="678" t="s">
        <v>221</v>
      </c>
      <c r="B27" s="679" t="s">
        <v>222</v>
      </c>
      <c r="C27" s="680" t="s">
        <v>17</v>
      </c>
      <c r="D27" s="264" t="s">
        <v>22</v>
      </c>
      <c r="E27" s="685">
        <f t="shared" si="3"/>
        <v>1</v>
      </c>
      <c r="F27" s="647">
        <v>1</v>
      </c>
      <c r="G27" s="817">
        <f t="shared" si="51"/>
        <v>49</v>
      </c>
      <c r="H27" s="818"/>
      <c r="I27" s="653">
        <v>4</v>
      </c>
      <c r="J27" s="686" t="str">
        <f>IF(I27&gt;=1,VLOOKUP(I27,Tabelle1!A$1:B$13,2),"keine Zuweisung")</f>
        <v>Sanitärräume</v>
      </c>
      <c r="K27" s="17"/>
      <c r="L27" s="17"/>
      <c r="M27" s="687">
        <v>4</v>
      </c>
      <c r="N27" s="602"/>
      <c r="O27" s="688" t="s">
        <v>12</v>
      </c>
      <c r="P27" s="15"/>
      <c r="Q27" s="288"/>
      <c r="R27" s="189"/>
      <c r="S27" s="265"/>
      <c r="T27" s="689" t="str">
        <f t="shared" si="4"/>
        <v>0.011</v>
      </c>
      <c r="U27" s="690" t="str">
        <f t="shared" si="5"/>
        <v>WC Personal Reinigung</v>
      </c>
      <c r="V27" s="691" t="str">
        <f t="shared" si="6"/>
        <v>Sanitärraum</v>
      </c>
      <c r="W27" s="266"/>
      <c r="X27" s="134">
        <f t="shared" si="7"/>
        <v>0</v>
      </c>
      <c r="Y27" s="135">
        <f t="shared" si="8"/>
        <v>0</v>
      </c>
      <c r="Z27" s="135">
        <f t="shared" si="9"/>
        <v>0</v>
      </c>
      <c r="AA27" s="136">
        <f t="shared" si="10"/>
        <v>0</v>
      </c>
      <c r="AB27" s="134">
        <f t="shared" si="11"/>
        <v>0</v>
      </c>
      <c r="AC27" s="135">
        <f t="shared" si="12"/>
        <v>0</v>
      </c>
      <c r="AD27" s="135">
        <f t="shared" si="13"/>
        <v>0</v>
      </c>
      <c r="AE27" s="136">
        <f t="shared" si="14"/>
        <v>0</v>
      </c>
      <c r="AF27" s="134">
        <f t="shared" si="15"/>
        <v>0</v>
      </c>
      <c r="AG27" s="135">
        <f t="shared" si="16"/>
        <v>0</v>
      </c>
      <c r="AH27" s="135">
        <f t="shared" si="17"/>
        <v>0</v>
      </c>
      <c r="AI27" s="136">
        <f t="shared" si="18"/>
        <v>0</v>
      </c>
      <c r="AJ27" s="134">
        <f t="shared" si="19"/>
        <v>4</v>
      </c>
      <c r="AK27" s="135">
        <f t="shared" si="20"/>
        <v>0</v>
      </c>
      <c r="AL27" s="135">
        <f t="shared" si="21"/>
        <v>0</v>
      </c>
      <c r="AM27" s="136">
        <f t="shared" si="22"/>
        <v>4</v>
      </c>
      <c r="AN27" s="134">
        <f t="shared" si="23"/>
        <v>0</v>
      </c>
      <c r="AO27" s="135">
        <f t="shared" si="24"/>
        <v>0</v>
      </c>
      <c r="AP27" s="135">
        <f t="shared" si="25"/>
        <v>0</v>
      </c>
      <c r="AQ27" s="136">
        <f t="shared" si="26"/>
        <v>0</v>
      </c>
      <c r="AR27" s="134">
        <f t="shared" si="27"/>
        <v>0</v>
      </c>
      <c r="AS27" s="135">
        <f t="shared" si="28"/>
        <v>0</v>
      </c>
      <c r="AT27" s="135">
        <f t="shared" si="29"/>
        <v>0</v>
      </c>
      <c r="AU27" s="136">
        <f t="shared" si="30"/>
        <v>0</v>
      </c>
      <c r="AV27" s="134">
        <f t="shared" si="31"/>
        <v>0</v>
      </c>
      <c r="AW27" s="135">
        <f t="shared" si="32"/>
        <v>0</v>
      </c>
      <c r="AX27" s="135">
        <f t="shared" si="33"/>
        <v>0</v>
      </c>
      <c r="AY27" s="136">
        <f t="shared" si="34"/>
        <v>0</v>
      </c>
      <c r="AZ27" s="134">
        <f t="shared" si="35"/>
        <v>0</v>
      </c>
      <c r="BA27" s="135">
        <f t="shared" si="36"/>
        <v>0</v>
      </c>
      <c r="BB27" s="135">
        <f t="shared" si="37"/>
        <v>0</v>
      </c>
      <c r="BC27" s="136">
        <f t="shared" si="38"/>
        <v>0</v>
      </c>
      <c r="BD27" s="608">
        <f t="shared" si="39"/>
        <v>0</v>
      </c>
      <c r="BE27" s="604">
        <f t="shared" si="40"/>
        <v>0</v>
      </c>
      <c r="BF27" s="604">
        <f t="shared" si="41"/>
        <v>0</v>
      </c>
      <c r="BG27" s="609">
        <f t="shared" si="42"/>
        <v>0</v>
      </c>
      <c r="BH27" s="608">
        <f t="shared" si="43"/>
        <v>0</v>
      </c>
      <c r="BI27" s="604">
        <f t="shared" si="44"/>
        <v>0</v>
      </c>
      <c r="BJ27" s="604">
        <f t="shared" si="45"/>
        <v>0</v>
      </c>
      <c r="BK27" s="609">
        <f t="shared" si="46"/>
        <v>0</v>
      </c>
      <c r="BL27" s="608">
        <f t="shared" si="47"/>
        <v>0</v>
      </c>
      <c r="BM27" s="604">
        <f t="shared" si="48"/>
        <v>0</v>
      </c>
      <c r="BN27" s="604">
        <f t="shared" si="49"/>
        <v>0</v>
      </c>
      <c r="BO27" s="609">
        <f t="shared" si="50"/>
        <v>0</v>
      </c>
    </row>
    <row r="28" spans="1:67" s="244" customFormat="1" ht="15.75" customHeight="1">
      <c r="A28" s="678" t="s">
        <v>223</v>
      </c>
      <c r="B28" s="679" t="s">
        <v>224</v>
      </c>
      <c r="C28" s="680" t="s">
        <v>17</v>
      </c>
      <c r="D28" s="264" t="s">
        <v>22</v>
      </c>
      <c r="E28" s="685">
        <f t="shared" si="3"/>
        <v>1</v>
      </c>
      <c r="F28" s="647">
        <v>1</v>
      </c>
      <c r="G28" s="817">
        <f t="shared" si="51"/>
        <v>49</v>
      </c>
      <c r="H28" s="818"/>
      <c r="I28" s="653">
        <v>4</v>
      </c>
      <c r="J28" s="686" t="str">
        <f>IF(I28&gt;=1,VLOOKUP(I28,Tabelle1!A$1:B$13,2),"keine Zuweisung")</f>
        <v>Sanitärräume</v>
      </c>
      <c r="K28" s="17"/>
      <c r="L28" s="17"/>
      <c r="M28" s="687">
        <v>3.5</v>
      </c>
      <c r="N28" s="602"/>
      <c r="O28" s="688" t="s">
        <v>12</v>
      </c>
      <c r="P28" s="15"/>
      <c r="Q28" s="288"/>
      <c r="R28" s="189"/>
      <c r="S28" s="265"/>
      <c r="T28" s="689" t="str">
        <f t="shared" si="4"/>
        <v>0.012</v>
      </c>
      <c r="U28" s="690" t="str">
        <f t="shared" si="5"/>
        <v>WC Personal Herren/HM</v>
      </c>
      <c r="V28" s="691" t="str">
        <f t="shared" si="6"/>
        <v>Sanitärraum</v>
      </c>
      <c r="W28" s="266"/>
      <c r="X28" s="134">
        <f t="shared" si="7"/>
        <v>0</v>
      </c>
      <c r="Y28" s="135">
        <f t="shared" si="8"/>
        <v>0</v>
      </c>
      <c r="Z28" s="135">
        <f t="shared" si="9"/>
        <v>0</v>
      </c>
      <c r="AA28" s="136">
        <f t="shared" si="10"/>
        <v>0</v>
      </c>
      <c r="AB28" s="134">
        <f t="shared" si="11"/>
        <v>0</v>
      </c>
      <c r="AC28" s="135">
        <f t="shared" si="12"/>
        <v>0</v>
      </c>
      <c r="AD28" s="135">
        <f t="shared" si="13"/>
        <v>0</v>
      </c>
      <c r="AE28" s="136">
        <f t="shared" si="14"/>
        <v>0</v>
      </c>
      <c r="AF28" s="134">
        <f t="shared" si="15"/>
        <v>0</v>
      </c>
      <c r="AG28" s="135">
        <f t="shared" si="16"/>
        <v>0</v>
      </c>
      <c r="AH28" s="135">
        <f t="shared" si="17"/>
        <v>0</v>
      </c>
      <c r="AI28" s="136">
        <f t="shared" si="18"/>
        <v>0</v>
      </c>
      <c r="AJ28" s="134">
        <f t="shared" si="19"/>
        <v>3.5</v>
      </c>
      <c r="AK28" s="135">
        <f t="shared" si="20"/>
        <v>0</v>
      </c>
      <c r="AL28" s="135">
        <f t="shared" si="21"/>
        <v>0</v>
      </c>
      <c r="AM28" s="136">
        <f t="shared" si="22"/>
        <v>3.5</v>
      </c>
      <c r="AN28" s="134">
        <f t="shared" si="23"/>
        <v>0</v>
      </c>
      <c r="AO28" s="135">
        <f t="shared" si="24"/>
        <v>0</v>
      </c>
      <c r="AP28" s="135">
        <f t="shared" si="25"/>
        <v>0</v>
      </c>
      <c r="AQ28" s="136">
        <f t="shared" si="26"/>
        <v>0</v>
      </c>
      <c r="AR28" s="134">
        <f t="shared" si="27"/>
        <v>0</v>
      </c>
      <c r="AS28" s="135">
        <f t="shared" si="28"/>
        <v>0</v>
      </c>
      <c r="AT28" s="135">
        <f t="shared" si="29"/>
        <v>0</v>
      </c>
      <c r="AU28" s="136">
        <f t="shared" si="30"/>
        <v>0</v>
      </c>
      <c r="AV28" s="134">
        <f t="shared" si="31"/>
        <v>0</v>
      </c>
      <c r="AW28" s="135">
        <f t="shared" si="32"/>
        <v>0</v>
      </c>
      <c r="AX28" s="135">
        <f t="shared" si="33"/>
        <v>0</v>
      </c>
      <c r="AY28" s="136">
        <f t="shared" si="34"/>
        <v>0</v>
      </c>
      <c r="AZ28" s="134">
        <f t="shared" si="35"/>
        <v>0</v>
      </c>
      <c r="BA28" s="135">
        <f t="shared" si="36"/>
        <v>0</v>
      </c>
      <c r="BB28" s="135">
        <f t="shared" si="37"/>
        <v>0</v>
      </c>
      <c r="BC28" s="136">
        <f t="shared" si="38"/>
        <v>0</v>
      </c>
      <c r="BD28" s="608">
        <f t="shared" si="39"/>
        <v>0</v>
      </c>
      <c r="BE28" s="604">
        <f t="shared" si="40"/>
        <v>0</v>
      </c>
      <c r="BF28" s="604">
        <f t="shared" si="41"/>
        <v>0</v>
      </c>
      <c r="BG28" s="609">
        <f t="shared" si="42"/>
        <v>0</v>
      </c>
      <c r="BH28" s="608">
        <f t="shared" si="43"/>
        <v>0</v>
      </c>
      <c r="BI28" s="604">
        <f t="shared" si="44"/>
        <v>0</v>
      </c>
      <c r="BJ28" s="604">
        <f t="shared" si="45"/>
        <v>0</v>
      </c>
      <c r="BK28" s="609">
        <f t="shared" si="46"/>
        <v>0</v>
      </c>
      <c r="BL28" s="608">
        <f t="shared" si="47"/>
        <v>0</v>
      </c>
      <c r="BM28" s="604">
        <f t="shared" si="48"/>
        <v>0</v>
      </c>
      <c r="BN28" s="604">
        <f t="shared" si="49"/>
        <v>0</v>
      </c>
      <c r="BO28" s="609">
        <f t="shared" si="50"/>
        <v>0</v>
      </c>
    </row>
    <row r="29" spans="1:67" s="244" customFormat="1" ht="15.75" customHeight="1">
      <c r="A29" s="678" t="s">
        <v>225</v>
      </c>
      <c r="B29" s="679" t="s">
        <v>226</v>
      </c>
      <c r="C29" s="680" t="s">
        <v>17</v>
      </c>
      <c r="D29" s="264" t="s">
        <v>22</v>
      </c>
      <c r="E29" s="685">
        <f t="shared" si="3"/>
        <v>1</v>
      </c>
      <c r="F29" s="647">
        <v>1</v>
      </c>
      <c r="G29" s="817">
        <f t="shared" si="51"/>
        <v>49</v>
      </c>
      <c r="H29" s="818"/>
      <c r="I29" s="653">
        <v>4</v>
      </c>
      <c r="J29" s="686" t="str">
        <f>IF(I29&gt;=1,VLOOKUP(I29,Tabelle1!A$1:B$13,2),"keine Zuweisung")</f>
        <v>Sanitärräume</v>
      </c>
      <c r="K29" s="17"/>
      <c r="L29" s="17"/>
      <c r="M29" s="687">
        <v>2.35</v>
      </c>
      <c r="N29" s="602"/>
      <c r="O29" s="688" t="s">
        <v>12</v>
      </c>
      <c r="P29" s="15"/>
      <c r="Q29" s="288"/>
      <c r="R29" s="189"/>
      <c r="S29" s="265"/>
      <c r="T29" s="689" t="str">
        <f t="shared" si="4"/>
        <v>0.014</v>
      </c>
      <c r="U29" s="690" t="str">
        <f t="shared" si="5"/>
        <v>WC Personal Küche</v>
      </c>
      <c r="V29" s="691" t="str">
        <f t="shared" si="6"/>
        <v>Sanitärraum</v>
      </c>
      <c r="W29" s="266"/>
      <c r="X29" s="134">
        <f t="shared" si="7"/>
        <v>0</v>
      </c>
      <c r="Y29" s="135">
        <f t="shared" si="8"/>
        <v>0</v>
      </c>
      <c r="Z29" s="135">
        <f t="shared" si="9"/>
        <v>0</v>
      </c>
      <c r="AA29" s="136">
        <f t="shared" si="10"/>
        <v>0</v>
      </c>
      <c r="AB29" s="134">
        <f t="shared" si="11"/>
        <v>0</v>
      </c>
      <c r="AC29" s="135">
        <f t="shared" si="12"/>
        <v>0</v>
      </c>
      <c r="AD29" s="135">
        <f t="shared" si="13"/>
        <v>0</v>
      </c>
      <c r="AE29" s="136">
        <f t="shared" si="14"/>
        <v>0</v>
      </c>
      <c r="AF29" s="134">
        <f t="shared" si="15"/>
        <v>0</v>
      </c>
      <c r="AG29" s="135">
        <f t="shared" si="16"/>
        <v>0</v>
      </c>
      <c r="AH29" s="135">
        <f t="shared" si="17"/>
        <v>0</v>
      </c>
      <c r="AI29" s="136">
        <f t="shared" si="18"/>
        <v>0</v>
      </c>
      <c r="AJ29" s="134">
        <f t="shared" si="19"/>
        <v>2.35</v>
      </c>
      <c r="AK29" s="135">
        <f t="shared" si="20"/>
        <v>0</v>
      </c>
      <c r="AL29" s="135">
        <f t="shared" si="21"/>
        <v>0</v>
      </c>
      <c r="AM29" s="136">
        <f t="shared" si="22"/>
        <v>2.35</v>
      </c>
      <c r="AN29" s="134">
        <f t="shared" si="23"/>
        <v>0</v>
      </c>
      <c r="AO29" s="135">
        <f t="shared" si="24"/>
        <v>0</v>
      </c>
      <c r="AP29" s="135">
        <f t="shared" si="25"/>
        <v>0</v>
      </c>
      <c r="AQ29" s="136">
        <f t="shared" si="26"/>
        <v>0</v>
      </c>
      <c r="AR29" s="134">
        <f t="shared" si="27"/>
        <v>0</v>
      </c>
      <c r="AS29" s="135">
        <f t="shared" si="28"/>
        <v>0</v>
      </c>
      <c r="AT29" s="135">
        <f t="shared" si="29"/>
        <v>0</v>
      </c>
      <c r="AU29" s="136">
        <f t="shared" si="30"/>
        <v>0</v>
      </c>
      <c r="AV29" s="134">
        <f t="shared" si="31"/>
        <v>0</v>
      </c>
      <c r="AW29" s="135">
        <f t="shared" si="32"/>
        <v>0</v>
      </c>
      <c r="AX29" s="135">
        <f t="shared" si="33"/>
        <v>0</v>
      </c>
      <c r="AY29" s="136">
        <f t="shared" si="34"/>
        <v>0</v>
      </c>
      <c r="AZ29" s="134">
        <f t="shared" si="35"/>
        <v>0</v>
      </c>
      <c r="BA29" s="135">
        <f t="shared" si="36"/>
        <v>0</v>
      </c>
      <c r="BB29" s="135">
        <f t="shared" si="37"/>
        <v>0</v>
      </c>
      <c r="BC29" s="136">
        <f t="shared" si="38"/>
        <v>0</v>
      </c>
      <c r="BD29" s="608">
        <f t="shared" si="39"/>
        <v>0</v>
      </c>
      <c r="BE29" s="604">
        <f t="shared" si="40"/>
        <v>0</v>
      </c>
      <c r="BF29" s="604">
        <f t="shared" si="41"/>
        <v>0</v>
      </c>
      <c r="BG29" s="609">
        <f t="shared" si="42"/>
        <v>0</v>
      </c>
      <c r="BH29" s="608">
        <f t="shared" si="43"/>
        <v>0</v>
      </c>
      <c r="BI29" s="604">
        <f t="shared" si="44"/>
        <v>0</v>
      </c>
      <c r="BJ29" s="604">
        <f t="shared" si="45"/>
        <v>0</v>
      </c>
      <c r="BK29" s="609">
        <f t="shared" si="46"/>
        <v>0</v>
      </c>
      <c r="BL29" s="608">
        <f t="shared" si="47"/>
        <v>0</v>
      </c>
      <c r="BM29" s="604">
        <f t="shared" si="48"/>
        <v>0</v>
      </c>
      <c r="BN29" s="604">
        <f t="shared" si="49"/>
        <v>0</v>
      </c>
      <c r="BO29" s="609">
        <f t="shared" si="50"/>
        <v>0</v>
      </c>
    </row>
    <row r="30" spans="1:67" s="244" customFormat="1" ht="15.75" customHeight="1">
      <c r="A30" s="678" t="s">
        <v>227</v>
      </c>
      <c r="B30" s="679" t="s">
        <v>196</v>
      </c>
      <c r="C30" s="680" t="s">
        <v>16</v>
      </c>
      <c r="D30" s="264" t="s">
        <v>22</v>
      </c>
      <c r="E30" s="685">
        <f t="shared" si="3"/>
        <v>1</v>
      </c>
      <c r="F30" s="654">
        <v>1</v>
      </c>
      <c r="G30" s="817">
        <f t="shared" si="51"/>
        <v>49</v>
      </c>
      <c r="H30" s="818"/>
      <c r="I30" s="653">
        <v>5</v>
      </c>
      <c r="J30" s="686" t="str">
        <f>IF(I30&gt;=1,VLOOKUP(I30,Tabelle1!A$1:B$13,2),"keine Zuweisung")</f>
        <v>Lager-/Wirtschaftsräume nichttext.Boden</v>
      </c>
      <c r="K30" s="17"/>
      <c r="L30" s="17"/>
      <c r="M30" s="687">
        <v>15.85</v>
      </c>
      <c r="N30" s="602"/>
      <c r="O30" s="688" t="s">
        <v>12</v>
      </c>
      <c r="P30" s="15"/>
      <c r="Q30" s="288"/>
      <c r="R30" s="189"/>
      <c r="S30" s="265"/>
      <c r="T30" s="689" t="str">
        <f t="shared" si="4"/>
        <v>0.015</v>
      </c>
      <c r="U30" s="690" t="str">
        <f t="shared" si="5"/>
        <v>Lager Küche</v>
      </c>
      <c r="V30" s="691" t="str">
        <f t="shared" si="6"/>
        <v>Lagerraum</v>
      </c>
      <c r="W30" s="266"/>
      <c r="X30" s="134">
        <f t="shared" si="7"/>
        <v>0</v>
      </c>
      <c r="Y30" s="135">
        <f t="shared" si="8"/>
        <v>0</v>
      </c>
      <c r="Z30" s="135">
        <f t="shared" si="9"/>
        <v>0</v>
      </c>
      <c r="AA30" s="136">
        <f t="shared" si="10"/>
        <v>0</v>
      </c>
      <c r="AB30" s="134">
        <f t="shared" si="11"/>
        <v>0</v>
      </c>
      <c r="AC30" s="135">
        <f t="shared" si="12"/>
        <v>0</v>
      </c>
      <c r="AD30" s="135">
        <f t="shared" si="13"/>
        <v>0</v>
      </c>
      <c r="AE30" s="136">
        <f t="shared" si="14"/>
        <v>0</v>
      </c>
      <c r="AF30" s="134">
        <f t="shared" si="15"/>
        <v>0</v>
      </c>
      <c r="AG30" s="135">
        <f t="shared" si="16"/>
        <v>0</v>
      </c>
      <c r="AH30" s="135">
        <f t="shared" si="17"/>
        <v>0</v>
      </c>
      <c r="AI30" s="136">
        <f t="shared" si="18"/>
        <v>0</v>
      </c>
      <c r="AJ30" s="134">
        <f t="shared" si="19"/>
        <v>0</v>
      </c>
      <c r="AK30" s="135">
        <f t="shared" si="20"/>
        <v>0</v>
      </c>
      <c r="AL30" s="135">
        <f t="shared" si="21"/>
        <v>0</v>
      </c>
      <c r="AM30" s="136">
        <f t="shared" si="22"/>
        <v>0</v>
      </c>
      <c r="AN30" s="134">
        <f t="shared" si="23"/>
        <v>15.85</v>
      </c>
      <c r="AO30" s="135">
        <f t="shared" si="24"/>
        <v>0</v>
      </c>
      <c r="AP30" s="135">
        <f t="shared" si="25"/>
        <v>0</v>
      </c>
      <c r="AQ30" s="136">
        <f t="shared" si="26"/>
        <v>15.85</v>
      </c>
      <c r="AR30" s="134">
        <f t="shared" si="27"/>
        <v>0</v>
      </c>
      <c r="AS30" s="135">
        <f t="shared" si="28"/>
        <v>0</v>
      </c>
      <c r="AT30" s="135">
        <f t="shared" si="29"/>
        <v>0</v>
      </c>
      <c r="AU30" s="136">
        <f t="shared" si="30"/>
        <v>0</v>
      </c>
      <c r="AV30" s="134">
        <f t="shared" si="31"/>
        <v>0</v>
      </c>
      <c r="AW30" s="135">
        <f t="shared" si="32"/>
        <v>0</v>
      </c>
      <c r="AX30" s="135">
        <f t="shared" si="33"/>
        <v>0</v>
      </c>
      <c r="AY30" s="136">
        <f t="shared" si="34"/>
        <v>0</v>
      </c>
      <c r="AZ30" s="134">
        <f t="shared" si="35"/>
        <v>0</v>
      </c>
      <c r="BA30" s="135">
        <f t="shared" si="36"/>
        <v>0</v>
      </c>
      <c r="BB30" s="135">
        <f t="shared" si="37"/>
        <v>0</v>
      </c>
      <c r="BC30" s="136">
        <f t="shared" si="38"/>
        <v>0</v>
      </c>
      <c r="BD30" s="608">
        <f t="shared" si="39"/>
        <v>0</v>
      </c>
      <c r="BE30" s="604">
        <f t="shared" si="40"/>
        <v>0</v>
      </c>
      <c r="BF30" s="604">
        <f t="shared" si="41"/>
        <v>0</v>
      </c>
      <c r="BG30" s="609">
        <f t="shared" si="42"/>
        <v>0</v>
      </c>
      <c r="BH30" s="608">
        <f t="shared" si="43"/>
        <v>0</v>
      </c>
      <c r="BI30" s="604">
        <f t="shared" si="44"/>
        <v>0</v>
      </c>
      <c r="BJ30" s="604">
        <f t="shared" si="45"/>
        <v>0</v>
      </c>
      <c r="BK30" s="609">
        <f t="shared" si="46"/>
        <v>0</v>
      </c>
      <c r="BL30" s="608">
        <f t="shared" si="47"/>
        <v>0</v>
      </c>
      <c r="BM30" s="604">
        <f t="shared" si="48"/>
        <v>0</v>
      </c>
      <c r="BN30" s="604">
        <f t="shared" si="49"/>
        <v>0</v>
      </c>
      <c r="BO30" s="609">
        <f t="shared" si="50"/>
        <v>0</v>
      </c>
    </row>
    <row r="31" spans="1:67" s="244" customFormat="1" ht="15.75" customHeight="1">
      <c r="A31" s="678" t="s">
        <v>228</v>
      </c>
      <c r="B31" s="679" t="s">
        <v>229</v>
      </c>
      <c r="C31" s="680" t="s">
        <v>230</v>
      </c>
      <c r="D31" s="264" t="s">
        <v>22</v>
      </c>
      <c r="E31" s="685">
        <f t="shared" si="3"/>
        <v>1</v>
      </c>
      <c r="F31" s="654">
        <v>1</v>
      </c>
      <c r="G31" s="817">
        <f t="shared" si="51"/>
        <v>49</v>
      </c>
      <c r="H31" s="818"/>
      <c r="I31" s="653">
        <v>5</v>
      </c>
      <c r="J31" s="686" t="str">
        <f>IF(I31&gt;=1,VLOOKUP(I31,Tabelle1!A$1:B$13,2),"keine Zuweisung")</f>
        <v>Lager-/Wirtschaftsräume nichttext.Boden</v>
      </c>
      <c r="K31" s="17"/>
      <c r="L31" s="17"/>
      <c r="M31" s="687">
        <v>10.15</v>
      </c>
      <c r="N31" s="602"/>
      <c r="O31" s="688" t="s">
        <v>12</v>
      </c>
      <c r="P31" s="15"/>
      <c r="Q31" s="288"/>
      <c r="R31" s="189"/>
      <c r="S31" s="265"/>
      <c r="T31" s="689" t="str">
        <f t="shared" si="4"/>
        <v>0.018</v>
      </c>
      <c r="U31" s="690" t="str">
        <f t="shared" si="5"/>
        <v>Wäsche rein</v>
      </c>
      <c r="V31" s="691" t="str">
        <f t="shared" si="6"/>
        <v>Wäscheraum</v>
      </c>
      <c r="W31" s="266"/>
      <c r="X31" s="134">
        <f t="shared" si="7"/>
        <v>0</v>
      </c>
      <c r="Y31" s="135">
        <f t="shared" si="8"/>
        <v>0</v>
      </c>
      <c r="Z31" s="135">
        <f t="shared" si="9"/>
        <v>0</v>
      </c>
      <c r="AA31" s="136">
        <f t="shared" si="10"/>
        <v>0</v>
      </c>
      <c r="AB31" s="134">
        <f t="shared" si="11"/>
        <v>0</v>
      </c>
      <c r="AC31" s="135">
        <f t="shared" si="12"/>
        <v>0</v>
      </c>
      <c r="AD31" s="135">
        <f t="shared" si="13"/>
        <v>0</v>
      </c>
      <c r="AE31" s="136">
        <f t="shared" si="14"/>
        <v>0</v>
      </c>
      <c r="AF31" s="134">
        <f t="shared" si="15"/>
        <v>0</v>
      </c>
      <c r="AG31" s="135">
        <f t="shared" si="16"/>
        <v>0</v>
      </c>
      <c r="AH31" s="135">
        <f t="shared" si="17"/>
        <v>0</v>
      </c>
      <c r="AI31" s="136">
        <f t="shared" si="18"/>
        <v>0</v>
      </c>
      <c r="AJ31" s="134">
        <f t="shared" si="19"/>
        <v>0</v>
      </c>
      <c r="AK31" s="135">
        <f t="shared" si="20"/>
        <v>0</v>
      </c>
      <c r="AL31" s="135">
        <f t="shared" si="21"/>
        <v>0</v>
      </c>
      <c r="AM31" s="136">
        <f t="shared" si="22"/>
        <v>0</v>
      </c>
      <c r="AN31" s="134">
        <f t="shared" si="23"/>
        <v>10.15</v>
      </c>
      <c r="AO31" s="135">
        <f t="shared" si="24"/>
        <v>0</v>
      </c>
      <c r="AP31" s="135">
        <f t="shared" si="25"/>
        <v>0</v>
      </c>
      <c r="AQ31" s="136">
        <f t="shared" si="26"/>
        <v>10.15</v>
      </c>
      <c r="AR31" s="134">
        <f t="shared" si="27"/>
        <v>0</v>
      </c>
      <c r="AS31" s="135">
        <f t="shared" si="28"/>
        <v>0</v>
      </c>
      <c r="AT31" s="135">
        <f t="shared" si="29"/>
        <v>0</v>
      </c>
      <c r="AU31" s="136">
        <f t="shared" si="30"/>
        <v>0</v>
      </c>
      <c r="AV31" s="134">
        <f t="shared" si="31"/>
        <v>0</v>
      </c>
      <c r="AW31" s="135">
        <f t="shared" si="32"/>
        <v>0</v>
      </c>
      <c r="AX31" s="135">
        <f t="shared" si="33"/>
        <v>0</v>
      </c>
      <c r="AY31" s="136">
        <f t="shared" si="34"/>
        <v>0</v>
      </c>
      <c r="AZ31" s="134">
        <f t="shared" si="35"/>
        <v>0</v>
      </c>
      <c r="BA31" s="135">
        <f t="shared" si="36"/>
        <v>0</v>
      </c>
      <c r="BB31" s="135">
        <f t="shared" si="37"/>
        <v>0</v>
      </c>
      <c r="BC31" s="136">
        <f t="shared" si="38"/>
        <v>0</v>
      </c>
      <c r="BD31" s="608">
        <f t="shared" si="39"/>
        <v>0</v>
      </c>
      <c r="BE31" s="604">
        <f t="shared" si="40"/>
        <v>0</v>
      </c>
      <c r="BF31" s="604">
        <f t="shared" si="41"/>
        <v>0</v>
      </c>
      <c r="BG31" s="609">
        <f t="shared" si="42"/>
        <v>0</v>
      </c>
      <c r="BH31" s="608">
        <f t="shared" si="43"/>
        <v>0</v>
      </c>
      <c r="BI31" s="604">
        <f t="shared" si="44"/>
        <v>0</v>
      </c>
      <c r="BJ31" s="604">
        <f t="shared" si="45"/>
        <v>0</v>
      </c>
      <c r="BK31" s="609">
        <f t="shared" si="46"/>
        <v>0</v>
      </c>
      <c r="BL31" s="608">
        <f t="shared" si="47"/>
        <v>0</v>
      </c>
      <c r="BM31" s="604">
        <f t="shared" si="48"/>
        <v>0</v>
      </c>
      <c r="BN31" s="604">
        <f t="shared" si="49"/>
        <v>0</v>
      </c>
      <c r="BO31" s="609">
        <f t="shared" si="50"/>
        <v>0</v>
      </c>
    </row>
    <row r="32" spans="1:67" s="244" customFormat="1" ht="15.75" customHeight="1">
      <c r="A32" s="678" t="s">
        <v>231</v>
      </c>
      <c r="B32" s="679" t="s">
        <v>232</v>
      </c>
      <c r="C32" s="680" t="s">
        <v>230</v>
      </c>
      <c r="D32" s="264" t="s">
        <v>22</v>
      </c>
      <c r="E32" s="685">
        <f t="shared" si="3"/>
        <v>1</v>
      </c>
      <c r="F32" s="654">
        <v>1</v>
      </c>
      <c r="G32" s="817">
        <f t="shared" si="51"/>
        <v>49</v>
      </c>
      <c r="H32" s="818"/>
      <c r="I32" s="653">
        <v>5</v>
      </c>
      <c r="J32" s="686" t="str">
        <f>IF(I32&gt;=1,VLOOKUP(I32,Tabelle1!A$1:B$13,2),"keine Zuweisung")</f>
        <v>Lager-/Wirtschaftsräume nichttext.Boden</v>
      </c>
      <c r="K32" s="17"/>
      <c r="L32" s="17"/>
      <c r="M32" s="687">
        <v>16.65</v>
      </c>
      <c r="N32" s="602"/>
      <c r="O32" s="688" t="s">
        <v>12</v>
      </c>
      <c r="P32" s="15"/>
      <c r="Q32" s="288"/>
      <c r="R32" s="189"/>
      <c r="S32" s="265"/>
      <c r="T32" s="689" t="str">
        <f t="shared" si="4"/>
        <v>0.020</v>
      </c>
      <c r="U32" s="690" t="str">
        <f t="shared" si="5"/>
        <v>Trockenraum</v>
      </c>
      <c r="V32" s="691" t="str">
        <f t="shared" si="6"/>
        <v>Wäscheraum</v>
      </c>
      <c r="W32" s="266"/>
      <c r="X32" s="134">
        <f t="shared" si="7"/>
        <v>0</v>
      </c>
      <c r="Y32" s="135">
        <f t="shared" si="8"/>
        <v>0</v>
      </c>
      <c r="Z32" s="135">
        <f t="shared" si="9"/>
        <v>0</v>
      </c>
      <c r="AA32" s="136">
        <f t="shared" si="10"/>
        <v>0</v>
      </c>
      <c r="AB32" s="134">
        <f t="shared" si="11"/>
        <v>0</v>
      </c>
      <c r="AC32" s="135">
        <f t="shared" si="12"/>
        <v>0</v>
      </c>
      <c r="AD32" s="135">
        <f t="shared" si="13"/>
        <v>0</v>
      </c>
      <c r="AE32" s="136">
        <f t="shared" si="14"/>
        <v>0</v>
      </c>
      <c r="AF32" s="134">
        <f t="shared" si="15"/>
        <v>0</v>
      </c>
      <c r="AG32" s="135">
        <f t="shared" si="16"/>
        <v>0</v>
      </c>
      <c r="AH32" s="135">
        <f t="shared" si="17"/>
        <v>0</v>
      </c>
      <c r="AI32" s="136">
        <f t="shared" si="18"/>
        <v>0</v>
      </c>
      <c r="AJ32" s="134">
        <f t="shared" si="19"/>
        <v>0</v>
      </c>
      <c r="AK32" s="135">
        <f t="shared" si="20"/>
        <v>0</v>
      </c>
      <c r="AL32" s="135">
        <f t="shared" si="21"/>
        <v>0</v>
      </c>
      <c r="AM32" s="136">
        <f t="shared" si="22"/>
        <v>0</v>
      </c>
      <c r="AN32" s="134">
        <f t="shared" si="23"/>
        <v>16.65</v>
      </c>
      <c r="AO32" s="135">
        <f t="shared" si="24"/>
        <v>0</v>
      </c>
      <c r="AP32" s="135">
        <f t="shared" si="25"/>
        <v>0</v>
      </c>
      <c r="AQ32" s="136">
        <f t="shared" si="26"/>
        <v>16.65</v>
      </c>
      <c r="AR32" s="134">
        <f t="shared" si="27"/>
        <v>0</v>
      </c>
      <c r="AS32" s="135">
        <f t="shared" si="28"/>
        <v>0</v>
      </c>
      <c r="AT32" s="135">
        <f t="shared" si="29"/>
        <v>0</v>
      </c>
      <c r="AU32" s="136">
        <f t="shared" si="30"/>
        <v>0</v>
      </c>
      <c r="AV32" s="134">
        <f t="shared" si="31"/>
        <v>0</v>
      </c>
      <c r="AW32" s="135">
        <f t="shared" si="32"/>
        <v>0</v>
      </c>
      <c r="AX32" s="135">
        <f t="shared" si="33"/>
        <v>0</v>
      </c>
      <c r="AY32" s="136">
        <f t="shared" si="34"/>
        <v>0</v>
      </c>
      <c r="AZ32" s="134">
        <f t="shared" si="35"/>
        <v>0</v>
      </c>
      <c r="BA32" s="135">
        <f t="shared" si="36"/>
        <v>0</v>
      </c>
      <c r="BB32" s="135">
        <f t="shared" si="37"/>
        <v>0</v>
      </c>
      <c r="BC32" s="136">
        <f t="shared" si="38"/>
        <v>0</v>
      </c>
      <c r="BD32" s="608">
        <f t="shared" si="39"/>
        <v>0</v>
      </c>
      <c r="BE32" s="604">
        <f t="shared" si="40"/>
        <v>0</v>
      </c>
      <c r="BF32" s="604">
        <f t="shared" si="41"/>
        <v>0</v>
      </c>
      <c r="BG32" s="609">
        <f t="shared" si="42"/>
        <v>0</v>
      </c>
      <c r="BH32" s="608">
        <f t="shared" si="43"/>
        <v>0</v>
      </c>
      <c r="BI32" s="604">
        <f t="shared" si="44"/>
        <v>0</v>
      </c>
      <c r="BJ32" s="604">
        <f t="shared" si="45"/>
        <v>0</v>
      </c>
      <c r="BK32" s="609">
        <f t="shared" si="46"/>
        <v>0</v>
      </c>
      <c r="BL32" s="608">
        <f t="shared" si="47"/>
        <v>0</v>
      </c>
      <c r="BM32" s="604">
        <f t="shared" si="48"/>
        <v>0</v>
      </c>
      <c r="BN32" s="604">
        <f t="shared" si="49"/>
        <v>0</v>
      </c>
      <c r="BO32" s="609">
        <f t="shared" si="50"/>
        <v>0</v>
      </c>
    </row>
    <row r="33" spans="1:67" s="244" customFormat="1" ht="15.75" customHeight="1">
      <c r="A33" s="678" t="s">
        <v>233</v>
      </c>
      <c r="B33" s="679" t="s">
        <v>234</v>
      </c>
      <c r="C33" s="680" t="s">
        <v>230</v>
      </c>
      <c r="D33" s="264" t="s">
        <v>22</v>
      </c>
      <c r="E33" s="685">
        <f t="shared" si="3"/>
        <v>1</v>
      </c>
      <c r="F33" s="654">
        <v>1</v>
      </c>
      <c r="G33" s="817">
        <f t="shared" si="51"/>
        <v>49</v>
      </c>
      <c r="H33" s="818"/>
      <c r="I33" s="653">
        <v>5</v>
      </c>
      <c r="J33" s="686" t="str">
        <f>IF(I33&gt;=1,VLOOKUP(I33,Tabelle1!A$1:B$13,2),"keine Zuweisung")</f>
        <v>Lager-/Wirtschaftsräume nichttext.Boden</v>
      </c>
      <c r="K33" s="17"/>
      <c r="L33" s="17"/>
      <c r="M33" s="687">
        <v>10.15</v>
      </c>
      <c r="N33" s="602"/>
      <c r="O33" s="688" t="s">
        <v>12</v>
      </c>
      <c r="P33" s="15"/>
      <c r="Q33" s="288"/>
      <c r="R33" s="189"/>
      <c r="S33" s="265"/>
      <c r="T33" s="689" t="str">
        <f t="shared" si="4"/>
        <v>0.021</v>
      </c>
      <c r="U33" s="690" t="str">
        <f t="shared" si="5"/>
        <v>Wäsche unrein/ Waschküche</v>
      </c>
      <c r="V33" s="691" t="str">
        <f t="shared" si="6"/>
        <v>Wäscheraum</v>
      </c>
      <c r="W33" s="266"/>
      <c r="X33" s="134">
        <f t="shared" si="7"/>
        <v>0</v>
      </c>
      <c r="Y33" s="135">
        <f t="shared" si="8"/>
        <v>0</v>
      </c>
      <c r="Z33" s="135">
        <f t="shared" si="9"/>
        <v>0</v>
      </c>
      <c r="AA33" s="136">
        <f t="shared" si="10"/>
        <v>0</v>
      </c>
      <c r="AB33" s="134">
        <f t="shared" si="11"/>
        <v>0</v>
      </c>
      <c r="AC33" s="135">
        <f t="shared" si="12"/>
        <v>0</v>
      </c>
      <c r="AD33" s="135">
        <f t="shared" si="13"/>
        <v>0</v>
      </c>
      <c r="AE33" s="136">
        <f t="shared" si="14"/>
        <v>0</v>
      </c>
      <c r="AF33" s="134">
        <f t="shared" si="15"/>
        <v>0</v>
      </c>
      <c r="AG33" s="135">
        <f t="shared" si="16"/>
        <v>0</v>
      </c>
      <c r="AH33" s="135">
        <f t="shared" si="17"/>
        <v>0</v>
      </c>
      <c r="AI33" s="136">
        <f t="shared" si="18"/>
        <v>0</v>
      </c>
      <c r="AJ33" s="134">
        <f t="shared" si="19"/>
        <v>0</v>
      </c>
      <c r="AK33" s="135">
        <f t="shared" si="20"/>
        <v>0</v>
      </c>
      <c r="AL33" s="135">
        <f t="shared" si="21"/>
        <v>0</v>
      </c>
      <c r="AM33" s="136">
        <f t="shared" si="22"/>
        <v>0</v>
      </c>
      <c r="AN33" s="134">
        <f t="shared" si="23"/>
        <v>10.15</v>
      </c>
      <c r="AO33" s="135">
        <f t="shared" si="24"/>
        <v>0</v>
      </c>
      <c r="AP33" s="135">
        <f t="shared" si="25"/>
        <v>0</v>
      </c>
      <c r="AQ33" s="136">
        <f t="shared" si="26"/>
        <v>10.15</v>
      </c>
      <c r="AR33" s="134">
        <f t="shared" si="27"/>
        <v>0</v>
      </c>
      <c r="AS33" s="135">
        <f t="shared" si="28"/>
        <v>0</v>
      </c>
      <c r="AT33" s="135">
        <f t="shared" si="29"/>
        <v>0</v>
      </c>
      <c r="AU33" s="136">
        <f t="shared" si="30"/>
        <v>0</v>
      </c>
      <c r="AV33" s="134">
        <f t="shared" si="31"/>
        <v>0</v>
      </c>
      <c r="AW33" s="135">
        <f t="shared" si="32"/>
        <v>0</v>
      </c>
      <c r="AX33" s="135">
        <f t="shared" si="33"/>
        <v>0</v>
      </c>
      <c r="AY33" s="136">
        <f t="shared" si="34"/>
        <v>0</v>
      </c>
      <c r="AZ33" s="134">
        <f t="shared" si="35"/>
        <v>0</v>
      </c>
      <c r="BA33" s="135">
        <f t="shared" si="36"/>
        <v>0</v>
      </c>
      <c r="BB33" s="135">
        <f t="shared" si="37"/>
        <v>0</v>
      </c>
      <c r="BC33" s="136">
        <f t="shared" si="38"/>
        <v>0</v>
      </c>
      <c r="BD33" s="608">
        <f t="shared" si="39"/>
        <v>0</v>
      </c>
      <c r="BE33" s="604">
        <f t="shared" si="40"/>
        <v>0</v>
      </c>
      <c r="BF33" s="604">
        <f t="shared" si="41"/>
        <v>0</v>
      </c>
      <c r="BG33" s="609">
        <f t="shared" si="42"/>
        <v>0</v>
      </c>
      <c r="BH33" s="608">
        <f t="shared" si="43"/>
        <v>0</v>
      </c>
      <c r="BI33" s="604">
        <f t="shared" si="44"/>
        <v>0</v>
      </c>
      <c r="BJ33" s="604">
        <f t="shared" si="45"/>
        <v>0</v>
      </c>
      <c r="BK33" s="609">
        <f t="shared" si="46"/>
        <v>0</v>
      </c>
      <c r="BL33" s="608">
        <f t="shared" si="47"/>
        <v>0</v>
      </c>
      <c r="BM33" s="604">
        <f t="shared" si="48"/>
        <v>0</v>
      </c>
      <c r="BN33" s="604">
        <f t="shared" si="49"/>
        <v>0</v>
      </c>
      <c r="BO33" s="609">
        <f t="shared" si="50"/>
        <v>0</v>
      </c>
    </row>
    <row r="34" spans="1:67" s="244" customFormat="1" ht="15.75" customHeight="1">
      <c r="A34" s="678" t="s">
        <v>235</v>
      </c>
      <c r="B34" s="679" t="s">
        <v>236</v>
      </c>
      <c r="C34" s="680" t="s">
        <v>17</v>
      </c>
      <c r="D34" s="264" t="s">
        <v>22</v>
      </c>
      <c r="E34" s="685">
        <f t="shared" si="3"/>
        <v>1</v>
      </c>
      <c r="F34" s="654">
        <v>1</v>
      </c>
      <c r="G34" s="817">
        <f t="shared" si="51"/>
        <v>49</v>
      </c>
      <c r="H34" s="818"/>
      <c r="I34" s="653">
        <v>4</v>
      </c>
      <c r="J34" s="686" t="str">
        <f>IF(I34&gt;=1,VLOOKUP(I34,Tabelle1!A$1:B$13,2),"keine Zuweisung")</f>
        <v>Sanitärräume</v>
      </c>
      <c r="K34" s="17"/>
      <c r="L34" s="17"/>
      <c r="M34" s="687">
        <v>15.95</v>
      </c>
      <c r="N34" s="602"/>
      <c r="O34" s="688" t="s">
        <v>12</v>
      </c>
      <c r="P34" s="15"/>
      <c r="Q34" s="288"/>
      <c r="R34" s="189"/>
      <c r="S34" s="265"/>
      <c r="T34" s="689" t="str">
        <f t="shared" si="4"/>
        <v>0.027</v>
      </c>
      <c r="U34" s="690" t="str">
        <f t="shared" si="5"/>
        <v>Waschraum/WC Krippe</v>
      </c>
      <c r="V34" s="691" t="str">
        <f t="shared" si="6"/>
        <v>Sanitärraum</v>
      </c>
      <c r="W34" s="266"/>
      <c r="X34" s="134">
        <f t="shared" si="7"/>
        <v>0</v>
      </c>
      <c r="Y34" s="135">
        <f t="shared" si="8"/>
        <v>0</v>
      </c>
      <c r="Z34" s="135">
        <f t="shared" si="9"/>
        <v>0</v>
      </c>
      <c r="AA34" s="136">
        <f t="shared" si="10"/>
        <v>0</v>
      </c>
      <c r="AB34" s="134">
        <f t="shared" si="11"/>
        <v>0</v>
      </c>
      <c r="AC34" s="135">
        <f t="shared" si="12"/>
        <v>0</v>
      </c>
      <c r="AD34" s="135">
        <f t="shared" si="13"/>
        <v>0</v>
      </c>
      <c r="AE34" s="136">
        <f t="shared" si="14"/>
        <v>0</v>
      </c>
      <c r="AF34" s="134">
        <f t="shared" si="15"/>
        <v>0</v>
      </c>
      <c r="AG34" s="135">
        <f t="shared" si="16"/>
        <v>0</v>
      </c>
      <c r="AH34" s="135">
        <f t="shared" si="17"/>
        <v>0</v>
      </c>
      <c r="AI34" s="136">
        <f t="shared" si="18"/>
        <v>0</v>
      </c>
      <c r="AJ34" s="134">
        <f t="shared" si="19"/>
        <v>15.95</v>
      </c>
      <c r="AK34" s="135">
        <f t="shared" si="20"/>
        <v>0</v>
      </c>
      <c r="AL34" s="135">
        <f t="shared" si="21"/>
        <v>0</v>
      </c>
      <c r="AM34" s="136">
        <f t="shared" si="22"/>
        <v>15.95</v>
      </c>
      <c r="AN34" s="134">
        <f t="shared" si="23"/>
        <v>0</v>
      </c>
      <c r="AO34" s="135">
        <f t="shared" si="24"/>
        <v>0</v>
      </c>
      <c r="AP34" s="135">
        <f t="shared" si="25"/>
        <v>0</v>
      </c>
      <c r="AQ34" s="136">
        <f t="shared" si="26"/>
        <v>0</v>
      </c>
      <c r="AR34" s="134">
        <f t="shared" si="27"/>
        <v>0</v>
      </c>
      <c r="AS34" s="135">
        <f t="shared" si="28"/>
        <v>0</v>
      </c>
      <c r="AT34" s="135">
        <f t="shared" si="29"/>
        <v>0</v>
      </c>
      <c r="AU34" s="136">
        <f t="shared" si="30"/>
        <v>0</v>
      </c>
      <c r="AV34" s="134">
        <f t="shared" si="31"/>
        <v>0</v>
      </c>
      <c r="AW34" s="135">
        <f t="shared" si="32"/>
        <v>0</v>
      </c>
      <c r="AX34" s="135">
        <f t="shared" si="33"/>
        <v>0</v>
      </c>
      <c r="AY34" s="136">
        <f t="shared" si="34"/>
        <v>0</v>
      </c>
      <c r="AZ34" s="134">
        <f t="shared" si="35"/>
        <v>0</v>
      </c>
      <c r="BA34" s="135">
        <f t="shared" si="36"/>
        <v>0</v>
      </c>
      <c r="BB34" s="135">
        <f t="shared" si="37"/>
        <v>0</v>
      </c>
      <c r="BC34" s="136">
        <f t="shared" si="38"/>
        <v>0</v>
      </c>
      <c r="BD34" s="608">
        <f t="shared" si="39"/>
        <v>0</v>
      </c>
      <c r="BE34" s="604">
        <f t="shared" si="40"/>
        <v>0</v>
      </c>
      <c r="BF34" s="604">
        <f t="shared" si="41"/>
        <v>0</v>
      </c>
      <c r="BG34" s="609">
        <f t="shared" si="42"/>
        <v>0</v>
      </c>
      <c r="BH34" s="608">
        <f t="shared" si="43"/>
        <v>0</v>
      </c>
      <c r="BI34" s="604">
        <f t="shared" si="44"/>
        <v>0</v>
      </c>
      <c r="BJ34" s="604">
        <f t="shared" si="45"/>
        <v>0</v>
      </c>
      <c r="BK34" s="609">
        <f t="shared" si="46"/>
        <v>0</v>
      </c>
      <c r="BL34" s="608">
        <f t="shared" si="47"/>
        <v>0</v>
      </c>
      <c r="BM34" s="604">
        <f t="shared" si="48"/>
        <v>0</v>
      </c>
      <c r="BN34" s="604">
        <f t="shared" si="49"/>
        <v>0</v>
      </c>
      <c r="BO34" s="609">
        <f t="shared" si="50"/>
        <v>0</v>
      </c>
    </row>
    <row r="35" spans="1:67" s="244" customFormat="1" ht="15.75" customHeight="1">
      <c r="A35" s="678" t="s">
        <v>237</v>
      </c>
      <c r="B35" s="679" t="s">
        <v>236</v>
      </c>
      <c r="C35" s="680" t="s">
        <v>17</v>
      </c>
      <c r="D35" s="264" t="s">
        <v>22</v>
      </c>
      <c r="E35" s="685">
        <f t="shared" si="3"/>
        <v>1</v>
      </c>
      <c r="F35" s="654">
        <v>1</v>
      </c>
      <c r="G35" s="817">
        <f t="shared" si="51"/>
        <v>49</v>
      </c>
      <c r="H35" s="818"/>
      <c r="I35" s="653">
        <v>4</v>
      </c>
      <c r="J35" s="686" t="str">
        <f>IF(I35&gt;=1,VLOOKUP(I35,Tabelle1!A$1:B$13,2),"keine Zuweisung")</f>
        <v>Sanitärräume</v>
      </c>
      <c r="K35" s="17"/>
      <c r="L35" s="17"/>
      <c r="M35" s="687">
        <v>15.95</v>
      </c>
      <c r="N35" s="602"/>
      <c r="O35" s="688" t="s">
        <v>12</v>
      </c>
      <c r="P35" s="15"/>
      <c r="Q35" s="288"/>
      <c r="R35" s="189"/>
      <c r="S35" s="265"/>
      <c r="T35" s="689" t="str">
        <f t="shared" si="4"/>
        <v>0.031</v>
      </c>
      <c r="U35" s="690" t="str">
        <f t="shared" si="5"/>
        <v>Waschraum/WC Krippe</v>
      </c>
      <c r="V35" s="691" t="str">
        <f t="shared" si="6"/>
        <v>Sanitärraum</v>
      </c>
      <c r="W35" s="266"/>
      <c r="X35" s="134">
        <f t="shared" si="7"/>
        <v>0</v>
      </c>
      <c r="Y35" s="135">
        <f t="shared" si="8"/>
        <v>0</v>
      </c>
      <c r="Z35" s="135">
        <f t="shared" si="9"/>
        <v>0</v>
      </c>
      <c r="AA35" s="136">
        <f t="shared" si="10"/>
        <v>0</v>
      </c>
      <c r="AB35" s="134">
        <f t="shared" si="11"/>
        <v>0</v>
      </c>
      <c r="AC35" s="135">
        <f t="shared" si="12"/>
        <v>0</v>
      </c>
      <c r="AD35" s="135">
        <f t="shared" si="13"/>
        <v>0</v>
      </c>
      <c r="AE35" s="136">
        <f t="shared" si="14"/>
        <v>0</v>
      </c>
      <c r="AF35" s="134">
        <f t="shared" si="15"/>
        <v>0</v>
      </c>
      <c r="AG35" s="135">
        <f t="shared" si="16"/>
        <v>0</v>
      </c>
      <c r="AH35" s="135">
        <f t="shared" si="17"/>
        <v>0</v>
      </c>
      <c r="AI35" s="136">
        <f t="shared" si="18"/>
        <v>0</v>
      </c>
      <c r="AJ35" s="134">
        <f t="shared" si="19"/>
        <v>15.95</v>
      </c>
      <c r="AK35" s="135">
        <f t="shared" si="20"/>
        <v>0</v>
      </c>
      <c r="AL35" s="135">
        <f t="shared" si="21"/>
        <v>0</v>
      </c>
      <c r="AM35" s="136">
        <f t="shared" si="22"/>
        <v>15.95</v>
      </c>
      <c r="AN35" s="134">
        <f t="shared" si="23"/>
        <v>0</v>
      </c>
      <c r="AO35" s="135">
        <f t="shared" si="24"/>
        <v>0</v>
      </c>
      <c r="AP35" s="135">
        <f t="shared" si="25"/>
        <v>0</v>
      </c>
      <c r="AQ35" s="136">
        <f t="shared" si="26"/>
        <v>0</v>
      </c>
      <c r="AR35" s="134">
        <f t="shared" si="27"/>
        <v>0</v>
      </c>
      <c r="AS35" s="135">
        <f t="shared" si="28"/>
        <v>0</v>
      </c>
      <c r="AT35" s="135">
        <f t="shared" si="29"/>
        <v>0</v>
      </c>
      <c r="AU35" s="136">
        <f t="shared" si="30"/>
        <v>0</v>
      </c>
      <c r="AV35" s="134">
        <f t="shared" si="31"/>
        <v>0</v>
      </c>
      <c r="AW35" s="135">
        <f t="shared" si="32"/>
        <v>0</v>
      </c>
      <c r="AX35" s="135">
        <f t="shared" si="33"/>
        <v>0</v>
      </c>
      <c r="AY35" s="136">
        <f t="shared" si="34"/>
        <v>0</v>
      </c>
      <c r="AZ35" s="134">
        <f t="shared" si="35"/>
        <v>0</v>
      </c>
      <c r="BA35" s="135">
        <f t="shared" si="36"/>
        <v>0</v>
      </c>
      <c r="BB35" s="135">
        <f t="shared" si="37"/>
        <v>0</v>
      </c>
      <c r="BC35" s="136">
        <f t="shared" si="38"/>
        <v>0</v>
      </c>
      <c r="BD35" s="608">
        <f t="shared" si="39"/>
        <v>0</v>
      </c>
      <c r="BE35" s="604">
        <f t="shared" si="40"/>
        <v>0</v>
      </c>
      <c r="BF35" s="604">
        <f t="shared" si="41"/>
        <v>0</v>
      </c>
      <c r="BG35" s="609">
        <f t="shared" si="42"/>
        <v>0</v>
      </c>
      <c r="BH35" s="608">
        <f t="shared" si="43"/>
        <v>0</v>
      </c>
      <c r="BI35" s="604">
        <f t="shared" si="44"/>
        <v>0</v>
      </c>
      <c r="BJ35" s="604">
        <f t="shared" si="45"/>
        <v>0</v>
      </c>
      <c r="BK35" s="609">
        <f t="shared" si="46"/>
        <v>0</v>
      </c>
      <c r="BL35" s="608">
        <f t="shared" si="47"/>
        <v>0</v>
      </c>
      <c r="BM35" s="604">
        <f t="shared" si="48"/>
        <v>0</v>
      </c>
      <c r="BN35" s="604">
        <f t="shared" si="49"/>
        <v>0</v>
      </c>
      <c r="BO35" s="609">
        <f t="shared" si="50"/>
        <v>0</v>
      </c>
    </row>
    <row r="36" spans="1:67" s="244" customFormat="1" ht="15.75" customHeight="1">
      <c r="A36" s="678" t="s">
        <v>238</v>
      </c>
      <c r="B36" s="679" t="s">
        <v>239</v>
      </c>
      <c r="C36" s="680" t="s">
        <v>17</v>
      </c>
      <c r="D36" s="264" t="s">
        <v>22</v>
      </c>
      <c r="E36" s="685">
        <f t="shared" si="3"/>
        <v>1</v>
      </c>
      <c r="F36" s="654">
        <v>1</v>
      </c>
      <c r="G36" s="817">
        <f t="shared" si="51"/>
        <v>49</v>
      </c>
      <c r="H36" s="818"/>
      <c r="I36" s="653">
        <v>4</v>
      </c>
      <c r="J36" s="686" t="str">
        <f>IF(I36&gt;=1,VLOOKUP(I36,Tabelle1!A$1:B$13,2),"keine Zuweisung")</f>
        <v>Sanitärräume</v>
      </c>
      <c r="K36" s="17"/>
      <c r="L36" s="17"/>
      <c r="M36" s="687">
        <v>5.45</v>
      </c>
      <c r="N36" s="602"/>
      <c r="O36" s="688" t="s">
        <v>12</v>
      </c>
      <c r="P36" s="15"/>
      <c r="Q36" s="288"/>
      <c r="R36" s="189"/>
      <c r="S36" s="265"/>
      <c r="T36" s="689" t="str">
        <f t="shared" si="4"/>
        <v>0.034</v>
      </c>
      <c r="U36" s="690" t="str">
        <f t="shared" si="5"/>
        <v>WC </v>
      </c>
      <c r="V36" s="691" t="str">
        <f t="shared" si="6"/>
        <v>Sanitärraum</v>
      </c>
      <c r="W36" s="266"/>
      <c r="X36" s="134">
        <f t="shared" si="7"/>
        <v>0</v>
      </c>
      <c r="Y36" s="135">
        <f t="shared" si="8"/>
        <v>0</v>
      </c>
      <c r="Z36" s="135">
        <f t="shared" si="9"/>
        <v>0</v>
      </c>
      <c r="AA36" s="136">
        <f t="shared" si="10"/>
        <v>0</v>
      </c>
      <c r="AB36" s="134">
        <f t="shared" si="11"/>
        <v>0</v>
      </c>
      <c r="AC36" s="135">
        <f t="shared" si="12"/>
        <v>0</v>
      </c>
      <c r="AD36" s="135">
        <f t="shared" si="13"/>
        <v>0</v>
      </c>
      <c r="AE36" s="136">
        <f t="shared" si="14"/>
        <v>0</v>
      </c>
      <c r="AF36" s="134">
        <f t="shared" si="15"/>
        <v>0</v>
      </c>
      <c r="AG36" s="135">
        <f t="shared" si="16"/>
        <v>0</v>
      </c>
      <c r="AH36" s="135">
        <f t="shared" si="17"/>
        <v>0</v>
      </c>
      <c r="AI36" s="136">
        <f t="shared" si="18"/>
        <v>0</v>
      </c>
      <c r="AJ36" s="134">
        <f t="shared" si="19"/>
        <v>5.45</v>
      </c>
      <c r="AK36" s="135">
        <f t="shared" si="20"/>
        <v>0</v>
      </c>
      <c r="AL36" s="135">
        <f t="shared" si="21"/>
        <v>0</v>
      </c>
      <c r="AM36" s="136">
        <f t="shared" si="22"/>
        <v>5.45</v>
      </c>
      <c r="AN36" s="134">
        <f t="shared" si="23"/>
        <v>0</v>
      </c>
      <c r="AO36" s="135">
        <f t="shared" si="24"/>
        <v>0</v>
      </c>
      <c r="AP36" s="135">
        <f t="shared" si="25"/>
        <v>0</v>
      </c>
      <c r="AQ36" s="136">
        <f t="shared" si="26"/>
        <v>0</v>
      </c>
      <c r="AR36" s="134">
        <f t="shared" si="27"/>
        <v>0</v>
      </c>
      <c r="AS36" s="135">
        <f t="shared" si="28"/>
        <v>0</v>
      </c>
      <c r="AT36" s="135">
        <f t="shared" si="29"/>
        <v>0</v>
      </c>
      <c r="AU36" s="136">
        <f t="shared" si="30"/>
        <v>0</v>
      </c>
      <c r="AV36" s="134">
        <f t="shared" si="31"/>
        <v>0</v>
      </c>
      <c r="AW36" s="135">
        <f t="shared" si="32"/>
        <v>0</v>
      </c>
      <c r="AX36" s="135">
        <f t="shared" si="33"/>
        <v>0</v>
      </c>
      <c r="AY36" s="136">
        <f t="shared" si="34"/>
        <v>0</v>
      </c>
      <c r="AZ36" s="134">
        <f t="shared" si="35"/>
        <v>0</v>
      </c>
      <c r="BA36" s="135">
        <f t="shared" si="36"/>
        <v>0</v>
      </c>
      <c r="BB36" s="135">
        <f t="shared" si="37"/>
        <v>0</v>
      </c>
      <c r="BC36" s="136">
        <f t="shared" si="38"/>
        <v>0</v>
      </c>
      <c r="BD36" s="608">
        <f t="shared" si="39"/>
        <v>0</v>
      </c>
      <c r="BE36" s="604">
        <f t="shared" si="40"/>
        <v>0</v>
      </c>
      <c r="BF36" s="604">
        <f t="shared" si="41"/>
        <v>0</v>
      </c>
      <c r="BG36" s="609">
        <f t="shared" si="42"/>
        <v>0</v>
      </c>
      <c r="BH36" s="608">
        <f t="shared" si="43"/>
        <v>0</v>
      </c>
      <c r="BI36" s="604">
        <f t="shared" si="44"/>
        <v>0</v>
      </c>
      <c r="BJ36" s="604">
        <f t="shared" si="45"/>
        <v>0</v>
      </c>
      <c r="BK36" s="609">
        <f t="shared" si="46"/>
        <v>0</v>
      </c>
      <c r="BL36" s="608">
        <f t="shared" si="47"/>
        <v>0</v>
      </c>
      <c r="BM36" s="604">
        <f t="shared" si="48"/>
        <v>0</v>
      </c>
      <c r="BN36" s="604">
        <f t="shared" si="49"/>
        <v>0</v>
      </c>
      <c r="BO36" s="609">
        <f t="shared" si="50"/>
        <v>0</v>
      </c>
    </row>
    <row r="37" spans="1:67" s="244" customFormat="1" ht="15.75" customHeight="1">
      <c r="A37" s="678" t="s">
        <v>240</v>
      </c>
      <c r="B37" s="679" t="s">
        <v>213</v>
      </c>
      <c r="C37" s="680" t="s">
        <v>17</v>
      </c>
      <c r="D37" s="264" t="s">
        <v>22</v>
      </c>
      <c r="E37" s="685">
        <f t="shared" si="3"/>
        <v>1</v>
      </c>
      <c r="F37" s="654">
        <v>1</v>
      </c>
      <c r="G37" s="817">
        <f t="shared" si="51"/>
        <v>49</v>
      </c>
      <c r="H37" s="818"/>
      <c r="I37" s="653">
        <v>4</v>
      </c>
      <c r="J37" s="686" t="str">
        <f>IF(I37&gt;=1,VLOOKUP(I37,Tabelle1!A$1:B$13,2),"keine Zuweisung")</f>
        <v>Sanitärräume</v>
      </c>
      <c r="K37" s="17"/>
      <c r="L37" s="17"/>
      <c r="M37" s="687">
        <v>16.55</v>
      </c>
      <c r="N37" s="602"/>
      <c r="O37" s="688" t="s">
        <v>12</v>
      </c>
      <c r="P37" s="15"/>
      <c r="Q37" s="288"/>
      <c r="R37" s="189"/>
      <c r="S37" s="265"/>
      <c r="T37" s="689" t="str">
        <f t="shared" si="4"/>
        <v>0.038</v>
      </c>
      <c r="U37" s="690" t="str">
        <f t="shared" si="5"/>
        <v>Waschraum/WC Kiga</v>
      </c>
      <c r="V37" s="691" t="str">
        <f t="shared" si="6"/>
        <v>Sanitärraum</v>
      </c>
      <c r="W37" s="266"/>
      <c r="X37" s="134">
        <f t="shared" si="7"/>
        <v>0</v>
      </c>
      <c r="Y37" s="135">
        <f t="shared" si="8"/>
        <v>0</v>
      </c>
      <c r="Z37" s="135">
        <f t="shared" si="9"/>
        <v>0</v>
      </c>
      <c r="AA37" s="136">
        <f t="shared" si="10"/>
        <v>0</v>
      </c>
      <c r="AB37" s="134">
        <f t="shared" si="11"/>
        <v>0</v>
      </c>
      <c r="AC37" s="135">
        <f t="shared" si="12"/>
        <v>0</v>
      </c>
      <c r="AD37" s="135">
        <f t="shared" si="13"/>
        <v>0</v>
      </c>
      <c r="AE37" s="136">
        <f t="shared" si="14"/>
        <v>0</v>
      </c>
      <c r="AF37" s="134">
        <f t="shared" si="15"/>
        <v>0</v>
      </c>
      <c r="AG37" s="135">
        <f t="shared" si="16"/>
        <v>0</v>
      </c>
      <c r="AH37" s="135">
        <f t="shared" si="17"/>
        <v>0</v>
      </c>
      <c r="AI37" s="136">
        <f t="shared" si="18"/>
        <v>0</v>
      </c>
      <c r="AJ37" s="134">
        <f t="shared" si="19"/>
        <v>16.55</v>
      </c>
      <c r="AK37" s="135">
        <f t="shared" si="20"/>
        <v>0</v>
      </c>
      <c r="AL37" s="135">
        <f t="shared" si="21"/>
        <v>0</v>
      </c>
      <c r="AM37" s="136">
        <f t="shared" si="22"/>
        <v>16.55</v>
      </c>
      <c r="AN37" s="134">
        <f t="shared" si="23"/>
        <v>0</v>
      </c>
      <c r="AO37" s="135">
        <f t="shared" si="24"/>
        <v>0</v>
      </c>
      <c r="AP37" s="135">
        <f t="shared" si="25"/>
        <v>0</v>
      </c>
      <c r="AQ37" s="136">
        <f t="shared" si="26"/>
        <v>0</v>
      </c>
      <c r="AR37" s="134">
        <f t="shared" si="27"/>
        <v>0</v>
      </c>
      <c r="AS37" s="135">
        <f t="shared" si="28"/>
        <v>0</v>
      </c>
      <c r="AT37" s="135">
        <f t="shared" si="29"/>
        <v>0</v>
      </c>
      <c r="AU37" s="136">
        <f t="shared" si="30"/>
        <v>0</v>
      </c>
      <c r="AV37" s="134">
        <f t="shared" si="31"/>
        <v>0</v>
      </c>
      <c r="AW37" s="135">
        <f t="shared" si="32"/>
        <v>0</v>
      </c>
      <c r="AX37" s="135">
        <f t="shared" si="33"/>
        <v>0</v>
      </c>
      <c r="AY37" s="136">
        <f t="shared" si="34"/>
        <v>0</v>
      </c>
      <c r="AZ37" s="134">
        <f t="shared" si="35"/>
        <v>0</v>
      </c>
      <c r="BA37" s="135">
        <f t="shared" si="36"/>
        <v>0</v>
      </c>
      <c r="BB37" s="135">
        <f t="shared" si="37"/>
        <v>0</v>
      </c>
      <c r="BC37" s="136">
        <f t="shared" si="38"/>
        <v>0</v>
      </c>
      <c r="BD37" s="608">
        <f t="shared" si="39"/>
        <v>0</v>
      </c>
      <c r="BE37" s="604">
        <f t="shared" si="40"/>
        <v>0</v>
      </c>
      <c r="BF37" s="604">
        <f t="shared" si="41"/>
        <v>0</v>
      </c>
      <c r="BG37" s="609">
        <f t="shared" si="42"/>
        <v>0</v>
      </c>
      <c r="BH37" s="608">
        <f t="shared" si="43"/>
        <v>0</v>
      </c>
      <c r="BI37" s="604">
        <f t="shared" si="44"/>
        <v>0</v>
      </c>
      <c r="BJ37" s="604">
        <f t="shared" si="45"/>
        <v>0</v>
      </c>
      <c r="BK37" s="609">
        <f t="shared" si="46"/>
        <v>0</v>
      </c>
      <c r="BL37" s="608">
        <f t="shared" si="47"/>
        <v>0</v>
      </c>
      <c r="BM37" s="604">
        <f t="shared" si="48"/>
        <v>0</v>
      </c>
      <c r="BN37" s="604">
        <f t="shared" si="49"/>
        <v>0</v>
      </c>
      <c r="BO37" s="609">
        <f t="shared" si="50"/>
        <v>0</v>
      </c>
    </row>
    <row r="38" spans="1:67" s="244" customFormat="1" ht="15.75" customHeight="1">
      <c r="A38" s="678" t="s">
        <v>241</v>
      </c>
      <c r="B38" s="679" t="s">
        <v>213</v>
      </c>
      <c r="C38" s="680" t="s">
        <v>17</v>
      </c>
      <c r="D38" s="264" t="s">
        <v>22</v>
      </c>
      <c r="E38" s="685">
        <f t="shared" si="3"/>
        <v>1</v>
      </c>
      <c r="F38" s="654">
        <v>1</v>
      </c>
      <c r="G38" s="817">
        <f t="shared" si="51"/>
        <v>49</v>
      </c>
      <c r="H38" s="818"/>
      <c r="I38" s="653">
        <v>4</v>
      </c>
      <c r="J38" s="686" t="str">
        <f>IF(I38&gt;=1,VLOOKUP(I38,Tabelle1!A$1:B$13,2),"keine Zuweisung")</f>
        <v>Sanitärräume</v>
      </c>
      <c r="K38" s="17"/>
      <c r="L38" s="17"/>
      <c r="M38" s="687">
        <v>16.55</v>
      </c>
      <c r="N38" s="602"/>
      <c r="O38" s="688" t="s">
        <v>12</v>
      </c>
      <c r="P38" s="15"/>
      <c r="Q38" s="288"/>
      <c r="R38" s="189"/>
      <c r="S38" s="265"/>
      <c r="T38" s="689" t="str">
        <f t="shared" si="4"/>
        <v>0.044</v>
      </c>
      <c r="U38" s="690" t="str">
        <f t="shared" si="5"/>
        <v>Waschraum/WC Kiga</v>
      </c>
      <c r="V38" s="691" t="str">
        <f t="shared" si="6"/>
        <v>Sanitärraum</v>
      </c>
      <c r="W38" s="266"/>
      <c r="X38" s="134">
        <f t="shared" si="7"/>
        <v>0</v>
      </c>
      <c r="Y38" s="135">
        <f t="shared" si="8"/>
        <v>0</v>
      </c>
      <c r="Z38" s="135">
        <f t="shared" si="9"/>
        <v>0</v>
      </c>
      <c r="AA38" s="136">
        <f t="shared" si="10"/>
        <v>0</v>
      </c>
      <c r="AB38" s="134">
        <f t="shared" si="11"/>
        <v>0</v>
      </c>
      <c r="AC38" s="135">
        <f t="shared" si="12"/>
        <v>0</v>
      </c>
      <c r="AD38" s="135">
        <f t="shared" si="13"/>
        <v>0</v>
      </c>
      <c r="AE38" s="136">
        <f t="shared" si="14"/>
        <v>0</v>
      </c>
      <c r="AF38" s="134">
        <f t="shared" si="15"/>
        <v>0</v>
      </c>
      <c r="AG38" s="135">
        <f t="shared" si="16"/>
        <v>0</v>
      </c>
      <c r="AH38" s="135">
        <f t="shared" si="17"/>
        <v>0</v>
      </c>
      <c r="AI38" s="136">
        <f t="shared" si="18"/>
        <v>0</v>
      </c>
      <c r="AJ38" s="134">
        <f t="shared" si="19"/>
        <v>16.55</v>
      </c>
      <c r="AK38" s="135">
        <f t="shared" si="20"/>
        <v>0</v>
      </c>
      <c r="AL38" s="135">
        <f t="shared" si="21"/>
        <v>0</v>
      </c>
      <c r="AM38" s="136">
        <f t="shared" si="22"/>
        <v>16.55</v>
      </c>
      <c r="AN38" s="134">
        <f t="shared" si="23"/>
        <v>0</v>
      </c>
      <c r="AO38" s="135">
        <f t="shared" si="24"/>
        <v>0</v>
      </c>
      <c r="AP38" s="135">
        <f t="shared" si="25"/>
        <v>0</v>
      </c>
      <c r="AQ38" s="136">
        <f t="shared" si="26"/>
        <v>0</v>
      </c>
      <c r="AR38" s="134">
        <f t="shared" si="27"/>
        <v>0</v>
      </c>
      <c r="AS38" s="135">
        <f t="shared" si="28"/>
        <v>0</v>
      </c>
      <c r="AT38" s="135">
        <f t="shared" si="29"/>
        <v>0</v>
      </c>
      <c r="AU38" s="136">
        <f t="shared" si="30"/>
        <v>0</v>
      </c>
      <c r="AV38" s="134">
        <f t="shared" si="31"/>
        <v>0</v>
      </c>
      <c r="AW38" s="135">
        <f t="shared" si="32"/>
        <v>0</v>
      </c>
      <c r="AX38" s="135">
        <f t="shared" si="33"/>
        <v>0</v>
      </c>
      <c r="AY38" s="136">
        <f t="shared" si="34"/>
        <v>0</v>
      </c>
      <c r="AZ38" s="134">
        <f t="shared" si="35"/>
        <v>0</v>
      </c>
      <c r="BA38" s="135">
        <f t="shared" si="36"/>
        <v>0</v>
      </c>
      <c r="BB38" s="135">
        <f t="shared" si="37"/>
        <v>0</v>
      </c>
      <c r="BC38" s="136">
        <f t="shared" si="38"/>
        <v>0</v>
      </c>
      <c r="BD38" s="608">
        <f t="shared" si="39"/>
        <v>0</v>
      </c>
      <c r="BE38" s="604">
        <f t="shared" si="40"/>
        <v>0</v>
      </c>
      <c r="BF38" s="604">
        <f t="shared" si="41"/>
        <v>0</v>
      </c>
      <c r="BG38" s="609">
        <f t="shared" si="42"/>
        <v>0</v>
      </c>
      <c r="BH38" s="608">
        <f t="shared" si="43"/>
        <v>0</v>
      </c>
      <c r="BI38" s="604">
        <f t="shared" si="44"/>
        <v>0</v>
      </c>
      <c r="BJ38" s="604">
        <f t="shared" si="45"/>
        <v>0</v>
      </c>
      <c r="BK38" s="609">
        <f t="shared" si="46"/>
        <v>0</v>
      </c>
      <c r="BL38" s="608">
        <f t="shared" si="47"/>
        <v>0</v>
      </c>
      <c r="BM38" s="604">
        <f t="shared" si="48"/>
        <v>0</v>
      </c>
      <c r="BN38" s="604">
        <f t="shared" si="49"/>
        <v>0</v>
      </c>
      <c r="BO38" s="609">
        <f t="shared" si="50"/>
        <v>0</v>
      </c>
    </row>
    <row r="39" spans="1:67" s="244" customFormat="1" ht="15.75" customHeight="1">
      <c r="A39" s="678" t="s">
        <v>242</v>
      </c>
      <c r="B39" s="679" t="s">
        <v>213</v>
      </c>
      <c r="C39" s="680" t="s">
        <v>17</v>
      </c>
      <c r="D39" s="264" t="s">
        <v>22</v>
      </c>
      <c r="E39" s="685">
        <f t="shared" si="3"/>
        <v>1</v>
      </c>
      <c r="F39" s="654">
        <v>1</v>
      </c>
      <c r="G39" s="817">
        <f t="shared" si="51"/>
        <v>49</v>
      </c>
      <c r="H39" s="818"/>
      <c r="I39" s="653">
        <v>4</v>
      </c>
      <c r="J39" s="686" t="str">
        <f>IF(I39&gt;=1,VLOOKUP(I39,Tabelle1!A$1:B$13,2),"keine Zuweisung")</f>
        <v>Sanitärräume</v>
      </c>
      <c r="K39" s="17"/>
      <c r="L39" s="17"/>
      <c r="M39" s="687">
        <v>14.75</v>
      </c>
      <c r="N39" s="602"/>
      <c r="O39" s="688" t="s">
        <v>12</v>
      </c>
      <c r="P39" s="15"/>
      <c r="Q39" s="288"/>
      <c r="R39" s="189"/>
      <c r="S39" s="265"/>
      <c r="T39" s="689" t="str">
        <f t="shared" si="4"/>
        <v>0.046</v>
      </c>
      <c r="U39" s="690" t="str">
        <f t="shared" si="5"/>
        <v>Waschraum/WC Kiga</v>
      </c>
      <c r="V39" s="691" t="str">
        <f t="shared" si="6"/>
        <v>Sanitärraum</v>
      </c>
      <c r="W39" s="266"/>
      <c r="X39" s="134">
        <f t="shared" si="7"/>
        <v>0</v>
      </c>
      <c r="Y39" s="135">
        <f t="shared" si="8"/>
        <v>0</v>
      </c>
      <c r="Z39" s="135">
        <f t="shared" si="9"/>
        <v>0</v>
      </c>
      <c r="AA39" s="136">
        <f t="shared" si="10"/>
        <v>0</v>
      </c>
      <c r="AB39" s="134">
        <f t="shared" si="11"/>
        <v>0</v>
      </c>
      <c r="AC39" s="135">
        <f t="shared" si="12"/>
        <v>0</v>
      </c>
      <c r="AD39" s="135">
        <f t="shared" si="13"/>
        <v>0</v>
      </c>
      <c r="AE39" s="136">
        <f t="shared" si="14"/>
        <v>0</v>
      </c>
      <c r="AF39" s="134">
        <f t="shared" si="15"/>
        <v>0</v>
      </c>
      <c r="AG39" s="135">
        <f t="shared" si="16"/>
        <v>0</v>
      </c>
      <c r="AH39" s="135">
        <f t="shared" si="17"/>
        <v>0</v>
      </c>
      <c r="AI39" s="136">
        <f t="shared" si="18"/>
        <v>0</v>
      </c>
      <c r="AJ39" s="134">
        <f t="shared" si="19"/>
        <v>14.75</v>
      </c>
      <c r="AK39" s="135">
        <f t="shared" si="20"/>
        <v>0</v>
      </c>
      <c r="AL39" s="135">
        <f t="shared" si="21"/>
        <v>0</v>
      </c>
      <c r="AM39" s="136">
        <f t="shared" si="22"/>
        <v>14.75</v>
      </c>
      <c r="AN39" s="134">
        <f t="shared" si="23"/>
        <v>0</v>
      </c>
      <c r="AO39" s="135">
        <f t="shared" si="24"/>
        <v>0</v>
      </c>
      <c r="AP39" s="135">
        <f t="shared" si="25"/>
        <v>0</v>
      </c>
      <c r="AQ39" s="136">
        <f t="shared" si="26"/>
        <v>0</v>
      </c>
      <c r="AR39" s="134">
        <f t="shared" si="27"/>
        <v>0</v>
      </c>
      <c r="AS39" s="135">
        <f t="shared" si="28"/>
        <v>0</v>
      </c>
      <c r="AT39" s="135">
        <f t="shared" si="29"/>
        <v>0</v>
      </c>
      <c r="AU39" s="136">
        <f t="shared" si="30"/>
        <v>0</v>
      </c>
      <c r="AV39" s="134">
        <f t="shared" si="31"/>
        <v>0</v>
      </c>
      <c r="AW39" s="135">
        <f t="shared" si="32"/>
        <v>0</v>
      </c>
      <c r="AX39" s="135">
        <f t="shared" si="33"/>
        <v>0</v>
      </c>
      <c r="AY39" s="136">
        <f t="shared" si="34"/>
        <v>0</v>
      </c>
      <c r="AZ39" s="134">
        <f t="shared" si="35"/>
        <v>0</v>
      </c>
      <c r="BA39" s="135">
        <f t="shared" si="36"/>
        <v>0</v>
      </c>
      <c r="BB39" s="135">
        <f t="shared" si="37"/>
        <v>0</v>
      </c>
      <c r="BC39" s="136">
        <f t="shared" si="38"/>
        <v>0</v>
      </c>
      <c r="BD39" s="608">
        <f t="shared" si="39"/>
        <v>0</v>
      </c>
      <c r="BE39" s="604">
        <f t="shared" si="40"/>
        <v>0</v>
      </c>
      <c r="BF39" s="604">
        <f t="shared" si="41"/>
        <v>0</v>
      </c>
      <c r="BG39" s="609">
        <f t="shared" si="42"/>
        <v>0</v>
      </c>
      <c r="BH39" s="608">
        <f t="shared" si="43"/>
        <v>0</v>
      </c>
      <c r="BI39" s="604">
        <f t="shared" si="44"/>
        <v>0</v>
      </c>
      <c r="BJ39" s="604">
        <f t="shared" si="45"/>
        <v>0</v>
      </c>
      <c r="BK39" s="609">
        <f t="shared" si="46"/>
        <v>0</v>
      </c>
      <c r="BL39" s="608">
        <f t="shared" si="47"/>
        <v>0</v>
      </c>
      <c r="BM39" s="604">
        <f t="shared" si="48"/>
        <v>0</v>
      </c>
      <c r="BN39" s="604">
        <f t="shared" si="49"/>
        <v>0</v>
      </c>
      <c r="BO39" s="609">
        <f t="shared" si="50"/>
        <v>0</v>
      </c>
    </row>
    <row r="40" spans="1:67" s="244" customFormat="1" ht="15.75" customHeight="1">
      <c r="A40" s="678" t="s">
        <v>243</v>
      </c>
      <c r="B40" s="679" t="s">
        <v>213</v>
      </c>
      <c r="C40" s="680" t="s">
        <v>17</v>
      </c>
      <c r="D40" s="264" t="s">
        <v>22</v>
      </c>
      <c r="E40" s="685">
        <f t="shared" si="3"/>
        <v>1</v>
      </c>
      <c r="F40" s="654">
        <v>1</v>
      </c>
      <c r="G40" s="817">
        <f t="shared" si="51"/>
        <v>49</v>
      </c>
      <c r="H40" s="818"/>
      <c r="I40" s="653">
        <v>4</v>
      </c>
      <c r="J40" s="686" t="str">
        <f>IF(I40&gt;=1,VLOOKUP(I40,Tabelle1!A$1:B$13,2),"keine Zuweisung")</f>
        <v>Sanitärräume</v>
      </c>
      <c r="K40" s="17"/>
      <c r="L40" s="17"/>
      <c r="M40" s="687">
        <v>14.55</v>
      </c>
      <c r="N40" s="602"/>
      <c r="O40" s="688" t="s">
        <v>12</v>
      </c>
      <c r="P40" s="15"/>
      <c r="Q40" s="288"/>
      <c r="R40" s="189"/>
      <c r="S40" s="265"/>
      <c r="T40" s="689" t="str">
        <f t="shared" si="4"/>
        <v>0.051</v>
      </c>
      <c r="U40" s="690" t="str">
        <f t="shared" si="5"/>
        <v>Waschraum/WC Kiga</v>
      </c>
      <c r="V40" s="691" t="str">
        <f t="shared" si="6"/>
        <v>Sanitärraum</v>
      </c>
      <c r="W40" s="266"/>
      <c r="X40" s="134">
        <f t="shared" si="7"/>
        <v>0</v>
      </c>
      <c r="Y40" s="135">
        <f t="shared" si="8"/>
        <v>0</v>
      </c>
      <c r="Z40" s="135">
        <f t="shared" si="9"/>
        <v>0</v>
      </c>
      <c r="AA40" s="136">
        <f t="shared" si="10"/>
        <v>0</v>
      </c>
      <c r="AB40" s="134">
        <f t="shared" si="11"/>
        <v>0</v>
      </c>
      <c r="AC40" s="135">
        <f t="shared" si="12"/>
        <v>0</v>
      </c>
      <c r="AD40" s="135">
        <f t="shared" si="13"/>
        <v>0</v>
      </c>
      <c r="AE40" s="136">
        <f t="shared" si="14"/>
        <v>0</v>
      </c>
      <c r="AF40" s="134">
        <f t="shared" si="15"/>
        <v>0</v>
      </c>
      <c r="AG40" s="135">
        <f t="shared" si="16"/>
        <v>0</v>
      </c>
      <c r="AH40" s="135">
        <f t="shared" si="17"/>
        <v>0</v>
      </c>
      <c r="AI40" s="136">
        <f t="shared" si="18"/>
        <v>0</v>
      </c>
      <c r="AJ40" s="134">
        <f t="shared" si="19"/>
        <v>14.55</v>
      </c>
      <c r="AK40" s="135">
        <f t="shared" si="20"/>
        <v>0</v>
      </c>
      <c r="AL40" s="135">
        <f t="shared" si="21"/>
        <v>0</v>
      </c>
      <c r="AM40" s="136">
        <f t="shared" si="22"/>
        <v>14.55</v>
      </c>
      <c r="AN40" s="134">
        <f t="shared" si="23"/>
        <v>0</v>
      </c>
      <c r="AO40" s="135">
        <f t="shared" si="24"/>
        <v>0</v>
      </c>
      <c r="AP40" s="135">
        <f t="shared" si="25"/>
        <v>0</v>
      </c>
      <c r="AQ40" s="136">
        <f t="shared" si="26"/>
        <v>0</v>
      </c>
      <c r="AR40" s="134">
        <f t="shared" si="27"/>
        <v>0</v>
      </c>
      <c r="AS40" s="135">
        <f t="shared" si="28"/>
        <v>0</v>
      </c>
      <c r="AT40" s="135">
        <f t="shared" si="29"/>
        <v>0</v>
      </c>
      <c r="AU40" s="136">
        <f t="shared" si="30"/>
        <v>0</v>
      </c>
      <c r="AV40" s="134">
        <f t="shared" si="31"/>
        <v>0</v>
      </c>
      <c r="AW40" s="135">
        <f t="shared" si="32"/>
        <v>0</v>
      </c>
      <c r="AX40" s="135">
        <f t="shared" si="33"/>
        <v>0</v>
      </c>
      <c r="AY40" s="136">
        <f t="shared" si="34"/>
        <v>0</v>
      </c>
      <c r="AZ40" s="134">
        <f t="shared" si="35"/>
        <v>0</v>
      </c>
      <c r="BA40" s="135">
        <f t="shared" si="36"/>
        <v>0</v>
      </c>
      <c r="BB40" s="135">
        <f t="shared" si="37"/>
        <v>0</v>
      </c>
      <c r="BC40" s="136">
        <f t="shared" si="38"/>
        <v>0</v>
      </c>
      <c r="BD40" s="608">
        <f t="shared" si="39"/>
        <v>0</v>
      </c>
      <c r="BE40" s="604">
        <f t="shared" si="40"/>
        <v>0</v>
      </c>
      <c r="BF40" s="604">
        <f t="shared" si="41"/>
        <v>0</v>
      </c>
      <c r="BG40" s="609">
        <f t="shared" si="42"/>
        <v>0</v>
      </c>
      <c r="BH40" s="608">
        <f t="shared" si="43"/>
        <v>0</v>
      </c>
      <c r="BI40" s="604">
        <f t="shared" si="44"/>
        <v>0</v>
      </c>
      <c r="BJ40" s="604">
        <f t="shared" si="45"/>
        <v>0</v>
      </c>
      <c r="BK40" s="609">
        <f t="shared" si="46"/>
        <v>0</v>
      </c>
      <c r="BL40" s="608">
        <f t="shared" si="47"/>
        <v>0</v>
      </c>
      <c r="BM40" s="604">
        <f t="shared" si="48"/>
        <v>0</v>
      </c>
      <c r="BN40" s="604">
        <f t="shared" si="49"/>
        <v>0</v>
      </c>
      <c r="BO40" s="609">
        <f t="shared" si="50"/>
        <v>0</v>
      </c>
    </row>
    <row r="41" spans="1:67" s="244" customFormat="1" ht="15.75" customHeight="1">
      <c r="A41" s="678" t="s">
        <v>244</v>
      </c>
      <c r="B41" s="679" t="s">
        <v>213</v>
      </c>
      <c r="C41" s="680" t="s">
        <v>17</v>
      </c>
      <c r="D41" s="264" t="s">
        <v>22</v>
      </c>
      <c r="E41" s="685">
        <f t="shared" si="3"/>
        <v>1</v>
      </c>
      <c r="F41" s="654">
        <v>1</v>
      </c>
      <c r="G41" s="817">
        <f t="shared" si="51"/>
        <v>49</v>
      </c>
      <c r="H41" s="818"/>
      <c r="I41" s="653">
        <v>4</v>
      </c>
      <c r="J41" s="686" t="str">
        <f>IF(I41&gt;=1,VLOOKUP(I41,Tabelle1!A$1:B$13,2),"keine Zuweisung")</f>
        <v>Sanitärräume</v>
      </c>
      <c r="K41" s="17"/>
      <c r="L41" s="17"/>
      <c r="M41" s="687">
        <v>14.45</v>
      </c>
      <c r="N41" s="602"/>
      <c r="O41" s="688" t="s">
        <v>12</v>
      </c>
      <c r="P41" s="15"/>
      <c r="Q41" s="288"/>
      <c r="R41" s="189"/>
      <c r="S41" s="265"/>
      <c r="T41" s="689" t="str">
        <f t="shared" si="4"/>
        <v>0.055</v>
      </c>
      <c r="U41" s="690" t="str">
        <f t="shared" si="5"/>
        <v>Waschraum/WC Kiga</v>
      </c>
      <c r="V41" s="691" t="str">
        <f t="shared" si="6"/>
        <v>Sanitärraum</v>
      </c>
      <c r="W41" s="266"/>
      <c r="X41" s="134">
        <f t="shared" si="7"/>
        <v>0</v>
      </c>
      <c r="Y41" s="135">
        <f t="shared" si="8"/>
        <v>0</v>
      </c>
      <c r="Z41" s="135">
        <f t="shared" si="9"/>
        <v>0</v>
      </c>
      <c r="AA41" s="136">
        <f t="shared" si="10"/>
        <v>0</v>
      </c>
      <c r="AB41" s="134">
        <f t="shared" si="11"/>
        <v>0</v>
      </c>
      <c r="AC41" s="135">
        <f t="shared" si="12"/>
        <v>0</v>
      </c>
      <c r="AD41" s="135">
        <f t="shared" si="13"/>
        <v>0</v>
      </c>
      <c r="AE41" s="136">
        <f t="shared" si="14"/>
        <v>0</v>
      </c>
      <c r="AF41" s="134">
        <f t="shared" si="15"/>
        <v>0</v>
      </c>
      <c r="AG41" s="135">
        <f t="shared" si="16"/>
        <v>0</v>
      </c>
      <c r="AH41" s="135">
        <f t="shared" si="17"/>
        <v>0</v>
      </c>
      <c r="AI41" s="136">
        <f t="shared" si="18"/>
        <v>0</v>
      </c>
      <c r="AJ41" s="134">
        <f t="shared" si="19"/>
        <v>14.45</v>
      </c>
      <c r="AK41" s="135">
        <f t="shared" si="20"/>
        <v>0</v>
      </c>
      <c r="AL41" s="135">
        <f t="shared" si="21"/>
        <v>0</v>
      </c>
      <c r="AM41" s="136">
        <f t="shared" si="22"/>
        <v>14.45</v>
      </c>
      <c r="AN41" s="134">
        <f t="shared" si="23"/>
        <v>0</v>
      </c>
      <c r="AO41" s="135">
        <f t="shared" si="24"/>
        <v>0</v>
      </c>
      <c r="AP41" s="135">
        <f t="shared" si="25"/>
        <v>0</v>
      </c>
      <c r="AQ41" s="136">
        <f t="shared" si="26"/>
        <v>0</v>
      </c>
      <c r="AR41" s="134">
        <f t="shared" si="27"/>
        <v>0</v>
      </c>
      <c r="AS41" s="135">
        <f t="shared" si="28"/>
        <v>0</v>
      </c>
      <c r="AT41" s="135">
        <f t="shared" si="29"/>
        <v>0</v>
      </c>
      <c r="AU41" s="136">
        <f t="shared" si="30"/>
        <v>0</v>
      </c>
      <c r="AV41" s="134">
        <f t="shared" si="31"/>
        <v>0</v>
      </c>
      <c r="AW41" s="135">
        <f t="shared" si="32"/>
        <v>0</v>
      </c>
      <c r="AX41" s="135">
        <f t="shared" si="33"/>
        <v>0</v>
      </c>
      <c r="AY41" s="136">
        <f t="shared" si="34"/>
        <v>0</v>
      </c>
      <c r="AZ41" s="134">
        <f t="shared" si="35"/>
        <v>0</v>
      </c>
      <c r="BA41" s="135">
        <f t="shared" si="36"/>
        <v>0</v>
      </c>
      <c r="BB41" s="135">
        <f t="shared" si="37"/>
        <v>0</v>
      </c>
      <c r="BC41" s="136">
        <f t="shared" si="38"/>
        <v>0</v>
      </c>
      <c r="BD41" s="608">
        <f t="shared" si="39"/>
        <v>0</v>
      </c>
      <c r="BE41" s="604">
        <f t="shared" si="40"/>
        <v>0</v>
      </c>
      <c r="BF41" s="604">
        <f t="shared" si="41"/>
        <v>0</v>
      </c>
      <c r="BG41" s="609">
        <f t="shared" si="42"/>
        <v>0</v>
      </c>
      <c r="BH41" s="608">
        <f t="shared" si="43"/>
        <v>0</v>
      </c>
      <c r="BI41" s="604">
        <f t="shared" si="44"/>
        <v>0</v>
      </c>
      <c r="BJ41" s="604">
        <f t="shared" si="45"/>
        <v>0</v>
      </c>
      <c r="BK41" s="609">
        <f t="shared" si="46"/>
        <v>0</v>
      </c>
      <c r="BL41" s="608">
        <f t="shared" si="47"/>
        <v>0</v>
      </c>
      <c r="BM41" s="604">
        <f t="shared" si="48"/>
        <v>0</v>
      </c>
      <c r="BN41" s="604">
        <f t="shared" si="49"/>
        <v>0</v>
      </c>
      <c r="BO41" s="609">
        <f t="shared" si="50"/>
        <v>0</v>
      </c>
    </row>
    <row r="42" spans="1:67" s="244" customFormat="1" ht="15.75" customHeight="1">
      <c r="A42" s="678" t="s">
        <v>245</v>
      </c>
      <c r="B42" s="679" t="s">
        <v>246</v>
      </c>
      <c r="C42" s="680" t="s">
        <v>14</v>
      </c>
      <c r="D42" s="264" t="s">
        <v>22</v>
      </c>
      <c r="E42" s="685">
        <f t="shared" si="3"/>
        <v>1</v>
      </c>
      <c r="F42" s="654">
        <v>1</v>
      </c>
      <c r="G42" s="817">
        <f t="shared" si="51"/>
        <v>49</v>
      </c>
      <c r="H42" s="818"/>
      <c r="I42" s="653">
        <v>1</v>
      </c>
      <c r="J42" s="686" t="str">
        <f>IF(I42&gt;=1,VLOOKUP(I42,Tabelle1!A$1:B$13,2),"keine Zuweisung")</f>
        <v>Büroräume text. Boden</v>
      </c>
      <c r="K42" s="17"/>
      <c r="L42" s="17"/>
      <c r="M42" s="687">
        <v>44</v>
      </c>
      <c r="N42" s="602"/>
      <c r="O42" s="688" t="s">
        <v>315</v>
      </c>
      <c r="P42" s="15"/>
      <c r="Q42" s="288"/>
      <c r="R42" s="189"/>
      <c r="S42" s="265"/>
      <c r="T42" s="689" t="str">
        <f t="shared" si="4"/>
        <v>0.004.3</v>
      </c>
      <c r="U42" s="690" t="str">
        <f t="shared" si="5"/>
        <v>Arbeitsraum Personal/ Personalraum</v>
      </c>
      <c r="V42" s="691" t="str">
        <f t="shared" si="6"/>
        <v>Büroraum</v>
      </c>
      <c r="W42" s="266"/>
      <c r="X42" s="134">
        <f t="shared" si="7"/>
        <v>44</v>
      </c>
      <c r="Y42" s="135">
        <f t="shared" si="8"/>
        <v>0</v>
      </c>
      <c r="Z42" s="135">
        <f t="shared" si="9"/>
        <v>0</v>
      </c>
      <c r="AA42" s="136">
        <f t="shared" si="10"/>
        <v>44</v>
      </c>
      <c r="AB42" s="134">
        <f t="shared" si="11"/>
        <v>0</v>
      </c>
      <c r="AC42" s="135">
        <f t="shared" si="12"/>
        <v>0</v>
      </c>
      <c r="AD42" s="135">
        <f t="shared" si="13"/>
        <v>0</v>
      </c>
      <c r="AE42" s="136">
        <f t="shared" si="14"/>
        <v>0</v>
      </c>
      <c r="AF42" s="134">
        <f t="shared" si="15"/>
        <v>0</v>
      </c>
      <c r="AG42" s="135">
        <f t="shared" si="16"/>
        <v>0</v>
      </c>
      <c r="AH42" s="135">
        <f t="shared" si="17"/>
        <v>0</v>
      </c>
      <c r="AI42" s="136">
        <f t="shared" si="18"/>
        <v>0</v>
      </c>
      <c r="AJ42" s="134">
        <f t="shared" si="19"/>
        <v>0</v>
      </c>
      <c r="AK42" s="135">
        <f t="shared" si="20"/>
        <v>0</v>
      </c>
      <c r="AL42" s="135">
        <f t="shared" si="21"/>
        <v>0</v>
      </c>
      <c r="AM42" s="136">
        <f t="shared" si="22"/>
        <v>0</v>
      </c>
      <c r="AN42" s="134">
        <f t="shared" si="23"/>
        <v>0</v>
      </c>
      <c r="AO42" s="135">
        <f t="shared" si="24"/>
        <v>0</v>
      </c>
      <c r="AP42" s="135">
        <f t="shared" si="25"/>
        <v>0</v>
      </c>
      <c r="AQ42" s="136">
        <f t="shared" si="26"/>
        <v>0</v>
      </c>
      <c r="AR42" s="134">
        <f t="shared" si="27"/>
        <v>0</v>
      </c>
      <c r="AS42" s="135">
        <f t="shared" si="28"/>
        <v>0</v>
      </c>
      <c r="AT42" s="135">
        <f t="shared" si="29"/>
        <v>0</v>
      </c>
      <c r="AU42" s="136">
        <f t="shared" si="30"/>
        <v>0</v>
      </c>
      <c r="AV42" s="134">
        <f t="shared" si="31"/>
        <v>0</v>
      </c>
      <c r="AW42" s="135">
        <f t="shared" si="32"/>
        <v>0</v>
      </c>
      <c r="AX42" s="135">
        <f t="shared" si="33"/>
        <v>0</v>
      </c>
      <c r="AY42" s="136">
        <f t="shared" si="34"/>
        <v>0</v>
      </c>
      <c r="AZ42" s="134">
        <f t="shared" si="35"/>
        <v>0</v>
      </c>
      <c r="BA42" s="135">
        <f t="shared" si="36"/>
        <v>0</v>
      </c>
      <c r="BB42" s="135">
        <f t="shared" si="37"/>
        <v>0</v>
      </c>
      <c r="BC42" s="136">
        <f t="shared" si="38"/>
        <v>0</v>
      </c>
      <c r="BD42" s="608">
        <f t="shared" si="39"/>
        <v>0</v>
      </c>
      <c r="BE42" s="604">
        <f t="shared" si="40"/>
        <v>0</v>
      </c>
      <c r="BF42" s="604">
        <f t="shared" si="41"/>
        <v>0</v>
      </c>
      <c r="BG42" s="609">
        <f t="shared" si="42"/>
        <v>0</v>
      </c>
      <c r="BH42" s="608">
        <f t="shared" si="43"/>
        <v>0</v>
      </c>
      <c r="BI42" s="604">
        <f t="shared" si="44"/>
        <v>0</v>
      </c>
      <c r="BJ42" s="604">
        <f t="shared" si="45"/>
        <v>0</v>
      </c>
      <c r="BK42" s="609">
        <f t="shared" si="46"/>
        <v>0</v>
      </c>
      <c r="BL42" s="608">
        <f t="shared" si="47"/>
        <v>0</v>
      </c>
      <c r="BM42" s="604">
        <f t="shared" si="48"/>
        <v>0</v>
      </c>
      <c r="BN42" s="604">
        <f t="shared" si="49"/>
        <v>0</v>
      </c>
      <c r="BO42" s="609">
        <f t="shared" si="50"/>
        <v>0</v>
      </c>
    </row>
    <row r="43" spans="1:67" s="244" customFormat="1" ht="15.75" customHeight="1">
      <c r="A43" s="678" t="s">
        <v>247</v>
      </c>
      <c r="B43" s="679" t="s">
        <v>248</v>
      </c>
      <c r="C43" s="680" t="s">
        <v>14</v>
      </c>
      <c r="D43" s="264" t="s">
        <v>22</v>
      </c>
      <c r="E43" s="685">
        <f t="shared" si="3"/>
        <v>1</v>
      </c>
      <c r="F43" s="654">
        <v>1</v>
      </c>
      <c r="G43" s="817">
        <f t="shared" si="51"/>
        <v>49</v>
      </c>
      <c r="H43" s="818"/>
      <c r="I43" s="653">
        <v>1</v>
      </c>
      <c r="J43" s="686" t="str">
        <f>IF(I43&gt;=1,VLOOKUP(I43,Tabelle1!A$1:B$13,2),"keine Zuweisung")</f>
        <v>Büroräume text. Boden</v>
      </c>
      <c r="K43" s="17"/>
      <c r="L43" s="17"/>
      <c r="M43" s="687">
        <v>23.55</v>
      </c>
      <c r="N43" s="602"/>
      <c r="O43" s="688" t="s">
        <v>315</v>
      </c>
      <c r="P43" s="15"/>
      <c r="Q43" s="288"/>
      <c r="R43" s="189"/>
      <c r="S43" s="265"/>
      <c r="T43" s="689" t="str">
        <f t="shared" si="4"/>
        <v>0.005</v>
      </c>
      <c r="U43" s="690" t="str">
        <f t="shared" si="5"/>
        <v>Leitung</v>
      </c>
      <c r="V43" s="691" t="str">
        <f t="shared" si="6"/>
        <v>Büroraum</v>
      </c>
      <c r="W43" s="266"/>
      <c r="X43" s="134">
        <f t="shared" si="7"/>
        <v>23.55</v>
      </c>
      <c r="Y43" s="135">
        <f t="shared" si="8"/>
        <v>0</v>
      </c>
      <c r="Z43" s="135">
        <f t="shared" si="9"/>
        <v>0</v>
      </c>
      <c r="AA43" s="136">
        <f t="shared" si="10"/>
        <v>23.55</v>
      </c>
      <c r="AB43" s="134">
        <f t="shared" si="11"/>
        <v>0</v>
      </c>
      <c r="AC43" s="135">
        <f t="shared" si="12"/>
        <v>0</v>
      </c>
      <c r="AD43" s="135">
        <f t="shared" si="13"/>
        <v>0</v>
      </c>
      <c r="AE43" s="136">
        <f t="shared" si="14"/>
        <v>0</v>
      </c>
      <c r="AF43" s="134">
        <f t="shared" si="15"/>
        <v>0</v>
      </c>
      <c r="AG43" s="135">
        <f t="shared" si="16"/>
        <v>0</v>
      </c>
      <c r="AH43" s="135">
        <f t="shared" si="17"/>
        <v>0</v>
      </c>
      <c r="AI43" s="136">
        <f t="shared" si="18"/>
        <v>0</v>
      </c>
      <c r="AJ43" s="134">
        <f t="shared" si="19"/>
        <v>0</v>
      </c>
      <c r="AK43" s="135">
        <f t="shared" si="20"/>
        <v>0</v>
      </c>
      <c r="AL43" s="135">
        <f t="shared" si="21"/>
        <v>0</v>
      </c>
      <c r="AM43" s="136">
        <f t="shared" si="22"/>
        <v>0</v>
      </c>
      <c r="AN43" s="134">
        <f t="shared" si="23"/>
        <v>0</v>
      </c>
      <c r="AO43" s="135">
        <f t="shared" si="24"/>
        <v>0</v>
      </c>
      <c r="AP43" s="135">
        <f t="shared" si="25"/>
        <v>0</v>
      </c>
      <c r="AQ43" s="136">
        <f t="shared" si="26"/>
        <v>0</v>
      </c>
      <c r="AR43" s="134">
        <f t="shared" si="27"/>
        <v>0</v>
      </c>
      <c r="AS43" s="135">
        <f t="shared" si="28"/>
        <v>0</v>
      </c>
      <c r="AT43" s="135">
        <f t="shared" si="29"/>
        <v>0</v>
      </c>
      <c r="AU43" s="136">
        <f t="shared" si="30"/>
        <v>0</v>
      </c>
      <c r="AV43" s="134">
        <f t="shared" si="31"/>
        <v>0</v>
      </c>
      <c r="AW43" s="135">
        <f t="shared" si="32"/>
        <v>0</v>
      </c>
      <c r="AX43" s="135">
        <f t="shared" si="33"/>
        <v>0</v>
      </c>
      <c r="AY43" s="136">
        <f t="shared" si="34"/>
        <v>0</v>
      </c>
      <c r="AZ43" s="134">
        <f t="shared" si="35"/>
        <v>0</v>
      </c>
      <c r="BA43" s="135">
        <f t="shared" si="36"/>
        <v>0</v>
      </c>
      <c r="BB43" s="135">
        <f t="shared" si="37"/>
        <v>0</v>
      </c>
      <c r="BC43" s="136">
        <f t="shared" si="38"/>
        <v>0</v>
      </c>
      <c r="BD43" s="608">
        <f t="shared" si="39"/>
        <v>0</v>
      </c>
      <c r="BE43" s="604">
        <f t="shared" si="40"/>
        <v>0</v>
      </c>
      <c r="BF43" s="604">
        <f t="shared" si="41"/>
        <v>0</v>
      </c>
      <c r="BG43" s="609">
        <f t="shared" si="42"/>
        <v>0</v>
      </c>
      <c r="BH43" s="608">
        <f t="shared" si="43"/>
        <v>0</v>
      </c>
      <c r="BI43" s="604">
        <f t="shared" si="44"/>
        <v>0</v>
      </c>
      <c r="BJ43" s="604">
        <f t="shared" si="45"/>
        <v>0</v>
      </c>
      <c r="BK43" s="609">
        <f t="shared" si="46"/>
        <v>0</v>
      </c>
      <c r="BL43" s="608">
        <f t="shared" si="47"/>
        <v>0</v>
      </c>
      <c r="BM43" s="604">
        <f t="shared" si="48"/>
        <v>0</v>
      </c>
      <c r="BN43" s="604">
        <f t="shared" si="49"/>
        <v>0</v>
      </c>
      <c r="BO43" s="609">
        <f t="shared" si="50"/>
        <v>0</v>
      </c>
    </row>
    <row r="44" spans="1:67" s="244" customFormat="1" ht="15.75" customHeight="1">
      <c r="A44" s="678" t="s">
        <v>249</v>
      </c>
      <c r="B44" s="679" t="s">
        <v>250</v>
      </c>
      <c r="C44" s="680" t="s">
        <v>18</v>
      </c>
      <c r="D44" s="264" t="s">
        <v>22</v>
      </c>
      <c r="E44" s="685">
        <f t="shared" si="3"/>
        <v>1</v>
      </c>
      <c r="F44" s="654">
        <v>1</v>
      </c>
      <c r="G44" s="817">
        <f t="shared" si="51"/>
        <v>49</v>
      </c>
      <c r="H44" s="818"/>
      <c r="I44" s="653">
        <v>9</v>
      </c>
      <c r="J44" s="686" t="str">
        <f>IF(I44&gt;=1,VLOOKUP(I44,Tabelle1!A$1:B$13,2),"keine Zuweisung")</f>
        <v>Klassen-/Gemeinschaftsräume text. Boden</v>
      </c>
      <c r="K44" s="17"/>
      <c r="L44" s="17"/>
      <c r="M44" s="687">
        <v>27</v>
      </c>
      <c r="N44" s="602"/>
      <c r="O44" s="688" t="s">
        <v>315</v>
      </c>
      <c r="P44" s="15"/>
      <c r="Q44" s="288"/>
      <c r="R44" s="189"/>
      <c r="S44" s="265"/>
      <c r="T44" s="689" t="str">
        <f t="shared" si="4"/>
        <v>0.035</v>
      </c>
      <c r="U44" s="690" t="str">
        <f t="shared" si="5"/>
        <v>Therapieraum/Leseraum</v>
      </c>
      <c r="V44" s="691" t="str">
        <f t="shared" si="6"/>
        <v>Gemeinschaftsraum</v>
      </c>
      <c r="W44" s="266"/>
      <c r="X44" s="134">
        <f t="shared" si="7"/>
        <v>0</v>
      </c>
      <c r="Y44" s="135">
        <f t="shared" si="8"/>
        <v>0</v>
      </c>
      <c r="Z44" s="135">
        <f t="shared" si="9"/>
        <v>0</v>
      </c>
      <c r="AA44" s="136">
        <f t="shared" si="10"/>
        <v>0</v>
      </c>
      <c r="AB44" s="134">
        <f t="shared" si="11"/>
        <v>0</v>
      </c>
      <c r="AC44" s="135">
        <f t="shared" si="12"/>
        <v>0</v>
      </c>
      <c r="AD44" s="135">
        <f t="shared" si="13"/>
        <v>0</v>
      </c>
      <c r="AE44" s="136">
        <f t="shared" si="14"/>
        <v>0</v>
      </c>
      <c r="AF44" s="134">
        <f t="shared" si="15"/>
        <v>0</v>
      </c>
      <c r="AG44" s="135">
        <f t="shared" si="16"/>
        <v>0</v>
      </c>
      <c r="AH44" s="135">
        <f t="shared" si="17"/>
        <v>0</v>
      </c>
      <c r="AI44" s="136">
        <f t="shared" si="18"/>
        <v>0</v>
      </c>
      <c r="AJ44" s="134">
        <f t="shared" si="19"/>
        <v>0</v>
      </c>
      <c r="AK44" s="135">
        <f t="shared" si="20"/>
        <v>0</v>
      </c>
      <c r="AL44" s="135">
        <f t="shared" si="21"/>
        <v>0</v>
      </c>
      <c r="AM44" s="136">
        <f t="shared" si="22"/>
        <v>0</v>
      </c>
      <c r="AN44" s="134">
        <f t="shared" si="23"/>
        <v>0</v>
      </c>
      <c r="AO44" s="135">
        <f t="shared" si="24"/>
        <v>0</v>
      </c>
      <c r="AP44" s="135">
        <f t="shared" si="25"/>
        <v>0</v>
      </c>
      <c r="AQ44" s="136">
        <f t="shared" si="26"/>
        <v>0</v>
      </c>
      <c r="AR44" s="134">
        <f t="shared" si="27"/>
        <v>0</v>
      </c>
      <c r="AS44" s="135">
        <f t="shared" si="28"/>
        <v>0</v>
      </c>
      <c r="AT44" s="135">
        <f t="shared" si="29"/>
        <v>0</v>
      </c>
      <c r="AU44" s="136">
        <f t="shared" si="30"/>
        <v>0</v>
      </c>
      <c r="AV44" s="134">
        <f t="shared" si="31"/>
        <v>0</v>
      </c>
      <c r="AW44" s="135">
        <f t="shared" si="32"/>
        <v>0</v>
      </c>
      <c r="AX44" s="135">
        <f t="shared" si="33"/>
        <v>0</v>
      </c>
      <c r="AY44" s="136">
        <f t="shared" si="34"/>
        <v>0</v>
      </c>
      <c r="AZ44" s="134">
        <f t="shared" si="35"/>
        <v>0</v>
      </c>
      <c r="BA44" s="135">
        <f t="shared" si="36"/>
        <v>0</v>
      </c>
      <c r="BB44" s="135">
        <f t="shared" si="37"/>
        <v>0</v>
      </c>
      <c r="BC44" s="136">
        <f t="shared" si="38"/>
        <v>0</v>
      </c>
      <c r="BD44" s="608">
        <f t="shared" si="39"/>
        <v>27</v>
      </c>
      <c r="BE44" s="604">
        <f t="shared" si="40"/>
        <v>0</v>
      </c>
      <c r="BF44" s="604">
        <f t="shared" si="41"/>
        <v>0</v>
      </c>
      <c r="BG44" s="609">
        <f t="shared" si="42"/>
        <v>27</v>
      </c>
      <c r="BH44" s="608">
        <f t="shared" si="43"/>
        <v>0</v>
      </c>
      <c r="BI44" s="604">
        <f t="shared" si="44"/>
        <v>0</v>
      </c>
      <c r="BJ44" s="604">
        <f t="shared" si="45"/>
        <v>0</v>
      </c>
      <c r="BK44" s="609">
        <f t="shared" si="46"/>
        <v>0</v>
      </c>
      <c r="BL44" s="608">
        <f t="shared" si="47"/>
        <v>0</v>
      </c>
      <c r="BM44" s="604">
        <f t="shared" si="48"/>
        <v>0</v>
      </c>
      <c r="BN44" s="604">
        <f t="shared" si="49"/>
        <v>0</v>
      </c>
      <c r="BO44" s="609">
        <f t="shared" si="50"/>
        <v>0</v>
      </c>
    </row>
    <row r="45" spans="1:67" s="244" customFormat="1" ht="15.75" customHeight="1">
      <c r="A45" s="678" t="s">
        <v>251</v>
      </c>
      <c r="B45" s="679" t="s">
        <v>20</v>
      </c>
      <c r="C45" s="680" t="s">
        <v>252</v>
      </c>
      <c r="D45" s="264" t="s">
        <v>22</v>
      </c>
      <c r="E45" s="685">
        <f t="shared" si="3"/>
        <v>1</v>
      </c>
      <c r="F45" s="654">
        <v>1</v>
      </c>
      <c r="G45" s="817">
        <f t="shared" si="51"/>
        <v>49</v>
      </c>
      <c r="H45" s="818"/>
      <c r="I45" s="653">
        <v>2</v>
      </c>
      <c r="J45" s="686" t="str">
        <f>IF(I45&gt;=1,VLOOKUP(I45,Tabelle1!A$1:B$13,2),"keine Zuweisung")</f>
        <v>Büro-/Klassen-/Mehrzweckräüme, ... nichttext. Boden</v>
      </c>
      <c r="K45" s="17"/>
      <c r="L45" s="17"/>
      <c r="M45" s="687">
        <v>15.3</v>
      </c>
      <c r="N45" s="602"/>
      <c r="O45" s="688" t="s">
        <v>19</v>
      </c>
      <c r="P45" s="15"/>
      <c r="Q45" s="288"/>
      <c r="R45" s="189"/>
      <c r="S45" s="265"/>
      <c r="T45" s="689" t="str">
        <f t="shared" si="4"/>
        <v>0.002</v>
      </c>
      <c r="U45" s="690" t="str">
        <f t="shared" si="5"/>
        <v>Garderobe</v>
      </c>
      <c r="V45" s="691" t="str">
        <f t="shared" si="6"/>
        <v>Umkleideraum</v>
      </c>
      <c r="W45" s="266"/>
      <c r="X45" s="134">
        <f t="shared" si="7"/>
        <v>0</v>
      </c>
      <c r="Y45" s="135">
        <f t="shared" si="8"/>
        <v>0</v>
      </c>
      <c r="Z45" s="135">
        <f t="shared" si="9"/>
        <v>0</v>
      </c>
      <c r="AA45" s="136">
        <f t="shared" si="10"/>
        <v>0</v>
      </c>
      <c r="AB45" s="134">
        <f t="shared" si="11"/>
        <v>15.3</v>
      </c>
      <c r="AC45" s="135">
        <f t="shared" si="12"/>
        <v>0</v>
      </c>
      <c r="AD45" s="135">
        <f t="shared" si="13"/>
        <v>0</v>
      </c>
      <c r="AE45" s="136">
        <f t="shared" si="14"/>
        <v>15.3</v>
      </c>
      <c r="AF45" s="134">
        <f t="shared" si="15"/>
        <v>0</v>
      </c>
      <c r="AG45" s="135">
        <f t="shared" si="16"/>
        <v>0</v>
      </c>
      <c r="AH45" s="135">
        <f t="shared" si="17"/>
        <v>0</v>
      </c>
      <c r="AI45" s="136">
        <f t="shared" si="18"/>
        <v>0</v>
      </c>
      <c r="AJ45" s="134">
        <f t="shared" si="19"/>
        <v>0</v>
      </c>
      <c r="AK45" s="135">
        <f t="shared" si="20"/>
        <v>0</v>
      </c>
      <c r="AL45" s="135">
        <f t="shared" si="21"/>
        <v>0</v>
      </c>
      <c r="AM45" s="136">
        <f t="shared" si="22"/>
        <v>0</v>
      </c>
      <c r="AN45" s="134">
        <f t="shared" si="23"/>
        <v>0</v>
      </c>
      <c r="AO45" s="135">
        <f t="shared" si="24"/>
        <v>0</v>
      </c>
      <c r="AP45" s="135">
        <f t="shared" si="25"/>
        <v>0</v>
      </c>
      <c r="AQ45" s="136">
        <f t="shared" si="26"/>
        <v>0</v>
      </c>
      <c r="AR45" s="134">
        <f t="shared" si="27"/>
        <v>0</v>
      </c>
      <c r="AS45" s="135">
        <f t="shared" si="28"/>
        <v>0</v>
      </c>
      <c r="AT45" s="135">
        <f t="shared" si="29"/>
        <v>0</v>
      </c>
      <c r="AU45" s="136">
        <f t="shared" si="30"/>
        <v>0</v>
      </c>
      <c r="AV45" s="134">
        <f t="shared" si="31"/>
        <v>0</v>
      </c>
      <c r="AW45" s="135">
        <f t="shared" si="32"/>
        <v>0</v>
      </c>
      <c r="AX45" s="135">
        <f t="shared" si="33"/>
        <v>0</v>
      </c>
      <c r="AY45" s="136">
        <f t="shared" si="34"/>
        <v>0</v>
      </c>
      <c r="AZ45" s="134">
        <f t="shared" si="35"/>
        <v>0</v>
      </c>
      <c r="BA45" s="135">
        <f t="shared" si="36"/>
        <v>0</v>
      </c>
      <c r="BB45" s="135">
        <f t="shared" si="37"/>
        <v>0</v>
      </c>
      <c r="BC45" s="136">
        <f t="shared" si="38"/>
        <v>0</v>
      </c>
      <c r="BD45" s="608">
        <f t="shared" si="39"/>
        <v>0</v>
      </c>
      <c r="BE45" s="604">
        <f t="shared" si="40"/>
        <v>0</v>
      </c>
      <c r="BF45" s="604">
        <f t="shared" si="41"/>
        <v>0</v>
      </c>
      <c r="BG45" s="609">
        <f t="shared" si="42"/>
        <v>0</v>
      </c>
      <c r="BH45" s="608">
        <f t="shared" si="43"/>
        <v>0</v>
      </c>
      <c r="BI45" s="604">
        <f t="shared" si="44"/>
        <v>0</v>
      </c>
      <c r="BJ45" s="604">
        <f t="shared" si="45"/>
        <v>0</v>
      </c>
      <c r="BK45" s="609">
        <f t="shared" si="46"/>
        <v>0</v>
      </c>
      <c r="BL45" s="608">
        <f t="shared" si="47"/>
        <v>0</v>
      </c>
      <c r="BM45" s="604">
        <f t="shared" si="48"/>
        <v>0</v>
      </c>
      <c r="BN45" s="604">
        <f t="shared" si="49"/>
        <v>0</v>
      </c>
      <c r="BO45" s="609">
        <f t="shared" si="50"/>
        <v>0</v>
      </c>
    </row>
    <row r="46" spans="1:67" s="244" customFormat="1" ht="15.75" customHeight="1">
      <c r="A46" s="678" t="s">
        <v>253</v>
      </c>
      <c r="B46" s="679" t="s">
        <v>254</v>
      </c>
      <c r="C46" s="680" t="s">
        <v>252</v>
      </c>
      <c r="D46" s="264" t="s">
        <v>22</v>
      </c>
      <c r="E46" s="685">
        <f t="shared" si="3"/>
        <v>1</v>
      </c>
      <c r="F46" s="654">
        <v>1</v>
      </c>
      <c r="G46" s="817">
        <f t="shared" si="51"/>
        <v>49</v>
      </c>
      <c r="H46" s="818"/>
      <c r="I46" s="653">
        <v>2</v>
      </c>
      <c r="J46" s="686" t="str">
        <f>IF(I46&gt;=1,VLOOKUP(I46,Tabelle1!A$1:B$13,2),"keine Zuweisung")</f>
        <v>Büro-/Klassen-/Mehrzweckräüme, ... nichttext. Boden</v>
      </c>
      <c r="K46" s="17"/>
      <c r="L46" s="17"/>
      <c r="M46" s="687">
        <v>12.2</v>
      </c>
      <c r="N46" s="602"/>
      <c r="O46" s="688" t="s">
        <v>19</v>
      </c>
      <c r="P46" s="15"/>
      <c r="Q46" s="288"/>
      <c r="R46" s="189"/>
      <c r="S46" s="265"/>
      <c r="T46" s="689" t="str">
        <f t="shared" si="4"/>
        <v>0.004.2</v>
      </c>
      <c r="U46" s="690" t="str">
        <f t="shared" si="5"/>
        <v>Personalumkleideraum</v>
      </c>
      <c r="V46" s="691" t="str">
        <f t="shared" si="6"/>
        <v>Umkleideraum</v>
      </c>
      <c r="W46" s="266"/>
      <c r="X46" s="134">
        <f t="shared" si="7"/>
        <v>0</v>
      </c>
      <c r="Y46" s="135">
        <f t="shared" si="8"/>
        <v>0</v>
      </c>
      <c r="Z46" s="135">
        <f t="shared" si="9"/>
        <v>0</v>
      </c>
      <c r="AA46" s="136">
        <f t="shared" si="10"/>
        <v>0</v>
      </c>
      <c r="AB46" s="134">
        <f t="shared" si="11"/>
        <v>12.2</v>
      </c>
      <c r="AC46" s="135">
        <f t="shared" si="12"/>
        <v>0</v>
      </c>
      <c r="AD46" s="135">
        <f t="shared" si="13"/>
        <v>0</v>
      </c>
      <c r="AE46" s="136">
        <f t="shared" si="14"/>
        <v>12.2</v>
      </c>
      <c r="AF46" s="134">
        <f t="shared" si="15"/>
        <v>0</v>
      </c>
      <c r="AG46" s="135">
        <f t="shared" si="16"/>
        <v>0</v>
      </c>
      <c r="AH46" s="135">
        <f t="shared" si="17"/>
        <v>0</v>
      </c>
      <c r="AI46" s="136">
        <f t="shared" si="18"/>
        <v>0</v>
      </c>
      <c r="AJ46" s="134">
        <f t="shared" si="19"/>
        <v>0</v>
      </c>
      <c r="AK46" s="135">
        <f t="shared" si="20"/>
        <v>0</v>
      </c>
      <c r="AL46" s="135">
        <f t="shared" si="21"/>
        <v>0</v>
      </c>
      <c r="AM46" s="136">
        <f t="shared" si="22"/>
        <v>0</v>
      </c>
      <c r="AN46" s="134">
        <f t="shared" si="23"/>
        <v>0</v>
      </c>
      <c r="AO46" s="135">
        <f t="shared" si="24"/>
        <v>0</v>
      </c>
      <c r="AP46" s="135">
        <f t="shared" si="25"/>
        <v>0</v>
      </c>
      <c r="AQ46" s="136">
        <f t="shared" si="26"/>
        <v>0</v>
      </c>
      <c r="AR46" s="134">
        <f t="shared" si="27"/>
        <v>0</v>
      </c>
      <c r="AS46" s="135">
        <f t="shared" si="28"/>
        <v>0</v>
      </c>
      <c r="AT46" s="135">
        <f t="shared" si="29"/>
        <v>0</v>
      </c>
      <c r="AU46" s="136">
        <f t="shared" si="30"/>
        <v>0</v>
      </c>
      <c r="AV46" s="134">
        <f t="shared" si="31"/>
        <v>0</v>
      </c>
      <c r="AW46" s="135">
        <f t="shared" si="32"/>
        <v>0</v>
      </c>
      <c r="AX46" s="135">
        <f t="shared" si="33"/>
        <v>0</v>
      </c>
      <c r="AY46" s="136">
        <f t="shared" si="34"/>
        <v>0</v>
      </c>
      <c r="AZ46" s="134">
        <f t="shared" si="35"/>
        <v>0</v>
      </c>
      <c r="BA46" s="135">
        <f t="shared" si="36"/>
        <v>0</v>
      </c>
      <c r="BB46" s="135">
        <f t="shared" si="37"/>
        <v>0</v>
      </c>
      <c r="BC46" s="136">
        <f t="shared" si="38"/>
        <v>0</v>
      </c>
      <c r="BD46" s="608">
        <f t="shared" si="39"/>
        <v>0</v>
      </c>
      <c r="BE46" s="604">
        <f t="shared" si="40"/>
        <v>0</v>
      </c>
      <c r="BF46" s="604">
        <f t="shared" si="41"/>
        <v>0</v>
      </c>
      <c r="BG46" s="609">
        <f t="shared" si="42"/>
        <v>0</v>
      </c>
      <c r="BH46" s="608">
        <f t="shared" si="43"/>
        <v>0</v>
      </c>
      <c r="BI46" s="604">
        <f t="shared" si="44"/>
        <v>0</v>
      </c>
      <c r="BJ46" s="604">
        <f t="shared" si="45"/>
        <v>0</v>
      </c>
      <c r="BK46" s="609">
        <f t="shared" si="46"/>
        <v>0</v>
      </c>
      <c r="BL46" s="608">
        <f t="shared" si="47"/>
        <v>0</v>
      </c>
      <c r="BM46" s="604">
        <f t="shared" si="48"/>
        <v>0</v>
      </c>
      <c r="BN46" s="604">
        <f t="shared" si="49"/>
        <v>0</v>
      </c>
      <c r="BO46" s="609">
        <f t="shared" si="50"/>
        <v>0</v>
      </c>
    </row>
    <row r="47" spans="1:67" s="244" customFormat="1" ht="15.75" customHeight="1">
      <c r="A47" s="678" t="s">
        <v>255</v>
      </c>
      <c r="B47" s="679" t="s">
        <v>256</v>
      </c>
      <c r="C47" s="680" t="s">
        <v>257</v>
      </c>
      <c r="D47" s="264" t="s">
        <v>22</v>
      </c>
      <c r="E47" s="685">
        <f t="shared" si="3"/>
        <v>1</v>
      </c>
      <c r="F47" s="654">
        <v>1</v>
      </c>
      <c r="G47" s="817">
        <f t="shared" si="51"/>
        <v>49</v>
      </c>
      <c r="H47" s="818"/>
      <c r="I47" s="653">
        <v>2</v>
      </c>
      <c r="J47" s="686" t="str">
        <f>IF(I47&gt;=1,VLOOKUP(I47,Tabelle1!A$1:B$13,2),"keine Zuweisung")</f>
        <v>Büro-/Klassen-/Mehrzweckräüme, ... nichttext. Boden</v>
      </c>
      <c r="K47" s="17"/>
      <c r="L47" s="17"/>
      <c r="M47" s="687">
        <v>5.15</v>
      </c>
      <c r="N47" s="602"/>
      <c r="O47" s="688" t="s">
        <v>19</v>
      </c>
      <c r="P47" s="15"/>
      <c r="Q47" s="288"/>
      <c r="R47" s="189"/>
      <c r="S47" s="265"/>
      <c r="T47" s="689" t="str">
        <f t="shared" si="4"/>
        <v>0.013.1</v>
      </c>
      <c r="U47" s="690" t="str">
        <f t="shared" si="5"/>
        <v>Küchenpersonalraum</v>
      </c>
      <c r="V47" s="691" t="str">
        <f t="shared" si="6"/>
        <v>Aufenthaltsraum</v>
      </c>
      <c r="W47" s="266"/>
      <c r="X47" s="134">
        <f t="shared" si="7"/>
        <v>0</v>
      </c>
      <c r="Y47" s="135">
        <f t="shared" si="8"/>
        <v>0</v>
      </c>
      <c r="Z47" s="135">
        <f t="shared" si="9"/>
        <v>0</v>
      </c>
      <c r="AA47" s="136">
        <f t="shared" si="10"/>
        <v>0</v>
      </c>
      <c r="AB47" s="134">
        <f t="shared" si="11"/>
        <v>5.15</v>
      </c>
      <c r="AC47" s="135">
        <f t="shared" si="12"/>
        <v>0</v>
      </c>
      <c r="AD47" s="135">
        <f t="shared" si="13"/>
        <v>0</v>
      </c>
      <c r="AE47" s="136">
        <f t="shared" si="14"/>
        <v>5.15</v>
      </c>
      <c r="AF47" s="134">
        <f t="shared" si="15"/>
        <v>0</v>
      </c>
      <c r="AG47" s="135">
        <f t="shared" si="16"/>
        <v>0</v>
      </c>
      <c r="AH47" s="135">
        <f t="shared" si="17"/>
        <v>0</v>
      </c>
      <c r="AI47" s="136">
        <f t="shared" si="18"/>
        <v>0</v>
      </c>
      <c r="AJ47" s="134">
        <f t="shared" si="19"/>
        <v>0</v>
      </c>
      <c r="AK47" s="135">
        <f t="shared" si="20"/>
        <v>0</v>
      </c>
      <c r="AL47" s="135">
        <f t="shared" si="21"/>
        <v>0</v>
      </c>
      <c r="AM47" s="136">
        <f t="shared" si="22"/>
        <v>0</v>
      </c>
      <c r="AN47" s="134">
        <f t="shared" si="23"/>
        <v>0</v>
      </c>
      <c r="AO47" s="135">
        <f t="shared" si="24"/>
        <v>0</v>
      </c>
      <c r="AP47" s="135">
        <f t="shared" si="25"/>
        <v>0</v>
      </c>
      <c r="AQ47" s="136">
        <f t="shared" si="26"/>
        <v>0</v>
      </c>
      <c r="AR47" s="134">
        <f t="shared" si="27"/>
        <v>0</v>
      </c>
      <c r="AS47" s="135">
        <f t="shared" si="28"/>
        <v>0</v>
      </c>
      <c r="AT47" s="135">
        <f t="shared" si="29"/>
        <v>0</v>
      </c>
      <c r="AU47" s="136">
        <f t="shared" si="30"/>
        <v>0</v>
      </c>
      <c r="AV47" s="134">
        <f t="shared" si="31"/>
        <v>0</v>
      </c>
      <c r="AW47" s="135">
        <f t="shared" si="32"/>
        <v>0</v>
      </c>
      <c r="AX47" s="135">
        <f t="shared" si="33"/>
        <v>0</v>
      </c>
      <c r="AY47" s="136">
        <f t="shared" si="34"/>
        <v>0</v>
      </c>
      <c r="AZ47" s="134">
        <f t="shared" si="35"/>
        <v>0</v>
      </c>
      <c r="BA47" s="135">
        <f t="shared" si="36"/>
        <v>0</v>
      </c>
      <c r="BB47" s="135">
        <f t="shared" si="37"/>
        <v>0</v>
      </c>
      <c r="BC47" s="136">
        <f t="shared" si="38"/>
        <v>0</v>
      </c>
      <c r="BD47" s="608">
        <f t="shared" si="39"/>
        <v>0</v>
      </c>
      <c r="BE47" s="604">
        <f t="shared" si="40"/>
        <v>0</v>
      </c>
      <c r="BF47" s="604">
        <f t="shared" si="41"/>
        <v>0</v>
      </c>
      <c r="BG47" s="609">
        <f t="shared" si="42"/>
        <v>0</v>
      </c>
      <c r="BH47" s="608">
        <f t="shared" si="43"/>
        <v>0</v>
      </c>
      <c r="BI47" s="604">
        <f t="shared" si="44"/>
        <v>0</v>
      </c>
      <c r="BJ47" s="604">
        <f t="shared" si="45"/>
        <v>0</v>
      </c>
      <c r="BK47" s="609">
        <f t="shared" si="46"/>
        <v>0</v>
      </c>
      <c r="BL47" s="608">
        <f t="shared" si="47"/>
        <v>0</v>
      </c>
      <c r="BM47" s="604">
        <f t="shared" si="48"/>
        <v>0</v>
      </c>
      <c r="BN47" s="604">
        <f t="shared" si="49"/>
        <v>0</v>
      </c>
      <c r="BO47" s="609">
        <f t="shared" si="50"/>
        <v>0</v>
      </c>
    </row>
    <row r="48" spans="1:67" s="244" customFormat="1" ht="15.75" customHeight="1">
      <c r="A48" s="678" t="s">
        <v>258</v>
      </c>
      <c r="B48" s="679" t="s">
        <v>259</v>
      </c>
      <c r="C48" s="680" t="s">
        <v>252</v>
      </c>
      <c r="D48" s="264" t="s">
        <v>22</v>
      </c>
      <c r="E48" s="685">
        <f t="shared" si="3"/>
        <v>1</v>
      </c>
      <c r="F48" s="654">
        <v>1</v>
      </c>
      <c r="G48" s="817">
        <f t="shared" si="51"/>
        <v>49</v>
      </c>
      <c r="H48" s="818"/>
      <c r="I48" s="653">
        <v>2</v>
      </c>
      <c r="J48" s="686" t="str">
        <f>IF(I48&gt;=1,VLOOKUP(I48,Tabelle1!A$1:B$13,2),"keine Zuweisung")</f>
        <v>Büro-/Klassen-/Mehrzweckräüme, ... nichttext. Boden</v>
      </c>
      <c r="K48" s="17"/>
      <c r="L48" s="17"/>
      <c r="M48" s="687">
        <v>3.9</v>
      </c>
      <c r="N48" s="602"/>
      <c r="O48" s="688" t="s">
        <v>19</v>
      </c>
      <c r="P48" s="15"/>
      <c r="Q48" s="288"/>
      <c r="R48" s="189"/>
      <c r="S48" s="265"/>
      <c r="T48" s="689" t="str">
        <f t="shared" si="4"/>
        <v>0.013.2</v>
      </c>
      <c r="U48" s="690" t="str">
        <f t="shared" si="5"/>
        <v>Umkleideraum Hausmeister</v>
      </c>
      <c r="V48" s="691" t="str">
        <f t="shared" si="6"/>
        <v>Umkleideraum</v>
      </c>
      <c r="W48" s="266"/>
      <c r="X48" s="134">
        <f t="shared" si="7"/>
        <v>0</v>
      </c>
      <c r="Y48" s="135">
        <f t="shared" si="8"/>
        <v>0</v>
      </c>
      <c r="Z48" s="135">
        <f t="shared" si="9"/>
        <v>0</v>
      </c>
      <c r="AA48" s="136">
        <f t="shared" si="10"/>
        <v>0</v>
      </c>
      <c r="AB48" s="134">
        <f t="shared" si="11"/>
        <v>3.9</v>
      </c>
      <c r="AC48" s="135">
        <f t="shared" si="12"/>
        <v>0</v>
      </c>
      <c r="AD48" s="135">
        <f t="shared" si="13"/>
        <v>0</v>
      </c>
      <c r="AE48" s="136">
        <f t="shared" si="14"/>
        <v>3.9</v>
      </c>
      <c r="AF48" s="134">
        <f t="shared" si="15"/>
        <v>0</v>
      </c>
      <c r="AG48" s="135">
        <f t="shared" si="16"/>
        <v>0</v>
      </c>
      <c r="AH48" s="135">
        <f t="shared" si="17"/>
        <v>0</v>
      </c>
      <c r="AI48" s="136">
        <f t="shared" si="18"/>
        <v>0</v>
      </c>
      <c r="AJ48" s="134">
        <f t="shared" si="19"/>
        <v>0</v>
      </c>
      <c r="AK48" s="135">
        <f t="shared" si="20"/>
        <v>0</v>
      </c>
      <c r="AL48" s="135">
        <f t="shared" si="21"/>
        <v>0</v>
      </c>
      <c r="AM48" s="136">
        <f t="shared" si="22"/>
        <v>0</v>
      </c>
      <c r="AN48" s="134">
        <f t="shared" si="23"/>
        <v>0</v>
      </c>
      <c r="AO48" s="135">
        <f t="shared" si="24"/>
        <v>0</v>
      </c>
      <c r="AP48" s="135">
        <f t="shared" si="25"/>
        <v>0</v>
      </c>
      <c r="AQ48" s="136">
        <f t="shared" si="26"/>
        <v>0</v>
      </c>
      <c r="AR48" s="134">
        <f t="shared" si="27"/>
        <v>0</v>
      </c>
      <c r="AS48" s="135">
        <f t="shared" si="28"/>
        <v>0</v>
      </c>
      <c r="AT48" s="135">
        <f t="shared" si="29"/>
        <v>0</v>
      </c>
      <c r="AU48" s="136">
        <f t="shared" si="30"/>
        <v>0</v>
      </c>
      <c r="AV48" s="134">
        <f t="shared" si="31"/>
        <v>0</v>
      </c>
      <c r="AW48" s="135">
        <f t="shared" si="32"/>
        <v>0</v>
      </c>
      <c r="AX48" s="135">
        <f t="shared" si="33"/>
        <v>0</v>
      </c>
      <c r="AY48" s="136">
        <f t="shared" si="34"/>
        <v>0</v>
      </c>
      <c r="AZ48" s="134">
        <f t="shared" si="35"/>
        <v>0</v>
      </c>
      <c r="BA48" s="135">
        <f t="shared" si="36"/>
        <v>0</v>
      </c>
      <c r="BB48" s="135">
        <f t="shared" si="37"/>
        <v>0</v>
      </c>
      <c r="BC48" s="136">
        <f t="shared" si="38"/>
        <v>0</v>
      </c>
      <c r="BD48" s="608">
        <f t="shared" si="39"/>
        <v>0</v>
      </c>
      <c r="BE48" s="604">
        <f t="shared" si="40"/>
        <v>0</v>
      </c>
      <c r="BF48" s="604">
        <f t="shared" si="41"/>
        <v>0</v>
      </c>
      <c r="BG48" s="609">
        <f t="shared" si="42"/>
        <v>0</v>
      </c>
      <c r="BH48" s="608">
        <f t="shared" si="43"/>
        <v>0</v>
      </c>
      <c r="BI48" s="604">
        <f t="shared" si="44"/>
        <v>0</v>
      </c>
      <c r="BJ48" s="604">
        <f t="shared" si="45"/>
        <v>0</v>
      </c>
      <c r="BK48" s="609">
        <f t="shared" si="46"/>
        <v>0</v>
      </c>
      <c r="BL48" s="608">
        <f t="shared" si="47"/>
        <v>0</v>
      </c>
      <c r="BM48" s="604">
        <f t="shared" si="48"/>
        <v>0</v>
      </c>
      <c r="BN48" s="604">
        <f t="shared" si="49"/>
        <v>0</v>
      </c>
      <c r="BO48" s="609">
        <f t="shared" si="50"/>
        <v>0</v>
      </c>
    </row>
    <row r="49" spans="1:67" s="244" customFormat="1" ht="15.75" customHeight="1">
      <c r="A49" s="678" t="s">
        <v>260</v>
      </c>
      <c r="B49" s="679" t="s">
        <v>261</v>
      </c>
      <c r="C49" s="680" t="s">
        <v>18</v>
      </c>
      <c r="D49" s="264" t="s">
        <v>22</v>
      </c>
      <c r="E49" s="685">
        <f t="shared" si="3"/>
        <v>1</v>
      </c>
      <c r="F49" s="654">
        <v>1</v>
      </c>
      <c r="G49" s="817">
        <f t="shared" si="51"/>
        <v>49</v>
      </c>
      <c r="H49" s="818"/>
      <c r="I49" s="653">
        <v>2</v>
      </c>
      <c r="J49" s="686" t="str">
        <f>IF(I49&gt;=1,VLOOKUP(I49,Tabelle1!A$1:B$13,2),"keine Zuweisung")</f>
        <v>Büro-/Klassen-/Mehrzweckräüme, ... nichttext. Boden</v>
      </c>
      <c r="K49" s="17"/>
      <c r="L49" s="17"/>
      <c r="M49" s="687">
        <v>16.65</v>
      </c>
      <c r="N49" s="602"/>
      <c r="O49" s="688" t="s">
        <v>19</v>
      </c>
      <c r="P49" s="15"/>
      <c r="Q49" s="288"/>
      <c r="R49" s="189"/>
      <c r="S49" s="265"/>
      <c r="T49" s="689" t="str">
        <f t="shared" si="4"/>
        <v>0.019</v>
      </c>
      <c r="U49" s="690" t="str">
        <f t="shared" si="5"/>
        <v>Nähraum</v>
      </c>
      <c r="V49" s="691" t="str">
        <f t="shared" si="6"/>
        <v>Gemeinschaftsraum</v>
      </c>
      <c r="W49" s="266"/>
      <c r="X49" s="134">
        <f t="shared" si="7"/>
        <v>0</v>
      </c>
      <c r="Y49" s="135">
        <f t="shared" si="8"/>
        <v>0</v>
      </c>
      <c r="Z49" s="135">
        <f t="shared" si="9"/>
        <v>0</v>
      </c>
      <c r="AA49" s="136">
        <f t="shared" si="10"/>
        <v>0</v>
      </c>
      <c r="AB49" s="134">
        <f t="shared" si="11"/>
        <v>16.65</v>
      </c>
      <c r="AC49" s="135">
        <f t="shared" si="12"/>
        <v>0</v>
      </c>
      <c r="AD49" s="135">
        <f t="shared" si="13"/>
        <v>0</v>
      </c>
      <c r="AE49" s="136">
        <f t="shared" si="14"/>
        <v>16.65</v>
      </c>
      <c r="AF49" s="134">
        <f t="shared" si="15"/>
        <v>0</v>
      </c>
      <c r="AG49" s="135">
        <f t="shared" si="16"/>
        <v>0</v>
      </c>
      <c r="AH49" s="135">
        <f t="shared" si="17"/>
        <v>0</v>
      </c>
      <c r="AI49" s="136">
        <f t="shared" si="18"/>
        <v>0</v>
      </c>
      <c r="AJ49" s="134">
        <f t="shared" si="19"/>
        <v>0</v>
      </c>
      <c r="AK49" s="135">
        <f t="shared" si="20"/>
        <v>0</v>
      </c>
      <c r="AL49" s="135">
        <f t="shared" si="21"/>
        <v>0</v>
      </c>
      <c r="AM49" s="136">
        <f t="shared" si="22"/>
        <v>0</v>
      </c>
      <c r="AN49" s="134">
        <f t="shared" si="23"/>
        <v>0</v>
      </c>
      <c r="AO49" s="135">
        <f t="shared" si="24"/>
        <v>0</v>
      </c>
      <c r="AP49" s="135">
        <f t="shared" si="25"/>
        <v>0</v>
      </c>
      <c r="AQ49" s="136">
        <f t="shared" si="26"/>
        <v>0</v>
      </c>
      <c r="AR49" s="134">
        <f t="shared" si="27"/>
        <v>0</v>
      </c>
      <c r="AS49" s="135">
        <f t="shared" si="28"/>
        <v>0</v>
      </c>
      <c r="AT49" s="135">
        <f t="shared" si="29"/>
        <v>0</v>
      </c>
      <c r="AU49" s="136">
        <f t="shared" si="30"/>
        <v>0</v>
      </c>
      <c r="AV49" s="134">
        <f t="shared" si="31"/>
        <v>0</v>
      </c>
      <c r="AW49" s="135">
        <f t="shared" si="32"/>
        <v>0</v>
      </c>
      <c r="AX49" s="135">
        <f t="shared" si="33"/>
        <v>0</v>
      </c>
      <c r="AY49" s="136">
        <f t="shared" si="34"/>
        <v>0</v>
      </c>
      <c r="AZ49" s="134">
        <f t="shared" si="35"/>
        <v>0</v>
      </c>
      <c r="BA49" s="135">
        <f t="shared" si="36"/>
        <v>0</v>
      </c>
      <c r="BB49" s="135">
        <f t="shared" si="37"/>
        <v>0</v>
      </c>
      <c r="BC49" s="136">
        <f t="shared" si="38"/>
        <v>0</v>
      </c>
      <c r="BD49" s="608">
        <f t="shared" si="39"/>
        <v>0</v>
      </c>
      <c r="BE49" s="604">
        <f t="shared" si="40"/>
        <v>0</v>
      </c>
      <c r="BF49" s="604">
        <f t="shared" si="41"/>
        <v>0</v>
      </c>
      <c r="BG49" s="609">
        <f t="shared" si="42"/>
        <v>0</v>
      </c>
      <c r="BH49" s="608">
        <f t="shared" si="43"/>
        <v>0</v>
      </c>
      <c r="BI49" s="604">
        <f t="shared" si="44"/>
        <v>0</v>
      </c>
      <c r="BJ49" s="604">
        <f t="shared" si="45"/>
        <v>0</v>
      </c>
      <c r="BK49" s="609">
        <f t="shared" si="46"/>
        <v>0</v>
      </c>
      <c r="BL49" s="608">
        <f t="shared" si="47"/>
        <v>0</v>
      </c>
      <c r="BM49" s="604">
        <f t="shared" si="48"/>
        <v>0</v>
      </c>
      <c r="BN49" s="604">
        <f t="shared" si="49"/>
        <v>0</v>
      </c>
      <c r="BO49" s="609">
        <f t="shared" si="50"/>
        <v>0</v>
      </c>
    </row>
    <row r="50" spans="1:67" s="244" customFormat="1" ht="15.75" customHeight="1">
      <c r="A50" s="678" t="s">
        <v>262</v>
      </c>
      <c r="B50" s="679" t="s">
        <v>263</v>
      </c>
      <c r="C50" s="680" t="s">
        <v>18</v>
      </c>
      <c r="D50" s="264" t="s">
        <v>22</v>
      </c>
      <c r="E50" s="685">
        <f t="shared" si="3"/>
        <v>1</v>
      </c>
      <c r="F50" s="654">
        <v>1</v>
      </c>
      <c r="G50" s="817">
        <f t="shared" si="51"/>
        <v>49</v>
      </c>
      <c r="H50" s="818"/>
      <c r="I50" s="653">
        <v>2</v>
      </c>
      <c r="J50" s="686" t="str">
        <f>IF(I50&gt;=1,VLOOKUP(I50,Tabelle1!A$1:B$13,2),"keine Zuweisung")</f>
        <v>Büro-/Klassen-/Mehrzweckräüme, ... nichttext. Boden</v>
      </c>
      <c r="K50" s="17"/>
      <c r="L50" s="17"/>
      <c r="M50" s="687">
        <v>40</v>
      </c>
      <c r="N50" s="602"/>
      <c r="O50" s="688" t="s">
        <v>19</v>
      </c>
      <c r="P50" s="15"/>
      <c r="Q50" s="288"/>
      <c r="R50" s="189"/>
      <c r="S50" s="265"/>
      <c r="T50" s="689" t="str">
        <f t="shared" si="4"/>
        <v>0.023</v>
      </c>
      <c r="U50" s="690" t="str">
        <f t="shared" si="5"/>
        <v>Kreativ-/Bau-/Werkraum</v>
      </c>
      <c r="V50" s="691" t="str">
        <f t="shared" si="6"/>
        <v>Gemeinschaftsraum</v>
      </c>
      <c r="W50" s="266"/>
      <c r="X50" s="134">
        <f t="shared" si="7"/>
        <v>0</v>
      </c>
      <c r="Y50" s="135">
        <f t="shared" si="8"/>
        <v>0</v>
      </c>
      <c r="Z50" s="135">
        <f t="shared" si="9"/>
        <v>0</v>
      </c>
      <c r="AA50" s="136">
        <f t="shared" si="10"/>
        <v>0</v>
      </c>
      <c r="AB50" s="134">
        <f t="shared" si="11"/>
        <v>40</v>
      </c>
      <c r="AC50" s="135">
        <f t="shared" si="12"/>
        <v>0</v>
      </c>
      <c r="AD50" s="135">
        <f t="shared" si="13"/>
        <v>0</v>
      </c>
      <c r="AE50" s="136">
        <f t="shared" si="14"/>
        <v>40</v>
      </c>
      <c r="AF50" s="134">
        <f t="shared" si="15"/>
        <v>0</v>
      </c>
      <c r="AG50" s="135">
        <f t="shared" si="16"/>
        <v>0</v>
      </c>
      <c r="AH50" s="135">
        <f t="shared" si="17"/>
        <v>0</v>
      </c>
      <c r="AI50" s="136">
        <f t="shared" si="18"/>
        <v>0</v>
      </c>
      <c r="AJ50" s="134">
        <f t="shared" si="19"/>
        <v>0</v>
      </c>
      <c r="AK50" s="135">
        <f t="shared" si="20"/>
        <v>0</v>
      </c>
      <c r="AL50" s="135">
        <f t="shared" si="21"/>
        <v>0</v>
      </c>
      <c r="AM50" s="136">
        <f t="shared" si="22"/>
        <v>0</v>
      </c>
      <c r="AN50" s="134">
        <f t="shared" si="23"/>
        <v>0</v>
      </c>
      <c r="AO50" s="135">
        <f t="shared" si="24"/>
        <v>0</v>
      </c>
      <c r="AP50" s="135">
        <f t="shared" si="25"/>
        <v>0</v>
      </c>
      <c r="AQ50" s="136">
        <f t="shared" si="26"/>
        <v>0</v>
      </c>
      <c r="AR50" s="134">
        <f t="shared" si="27"/>
        <v>0</v>
      </c>
      <c r="AS50" s="135">
        <f t="shared" si="28"/>
        <v>0</v>
      </c>
      <c r="AT50" s="135">
        <f t="shared" si="29"/>
        <v>0</v>
      </c>
      <c r="AU50" s="136">
        <f t="shared" si="30"/>
        <v>0</v>
      </c>
      <c r="AV50" s="134">
        <f t="shared" si="31"/>
        <v>0</v>
      </c>
      <c r="AW50" s="135">
        <f t="shared" si="32"/>
        <v>0</v>
      </c>
      <c r="AX50" s="135">
        <f t="shared" si="33"/>
        <v>0</v>
      </c>
      <c r="AY50" s="136">
        <f t="shared" si="34"/>
        <v>0</v>
      </c>
      <c r="AZ50" s="134">
        <f t="shared" si="35"/>
        <v>0</v>
      </c>
      <c r="BA50" s="135">
        <f t="shared" si="36"/>
        <v>0</v>
      </c>
      <c r="BB50" s="135">
        <f t="shared" si="37"/>
        <v>0</v>
      </c>
      <c r="BC50" s="136">
        <f t="shared" si="38"/>
        <v>0</v>
      </c>
      <c r="BD50" s="608">
        <f t="shared" si="39"/>
        <v>0</v>
      </c>
      <c r="BE50" s="604">
        <f t="shared" si="40"/>
        <v>0</v>
      </c>
      <c r="BF50" s="604">
        <f t="shared" si="41"/>
        <v>0</v>
      </c>
      <c r="BG50" s="609">
        <f t="shared" si="42"/>
        <v>0</v>
      </c>
      <c r="BH50" s="608">
        <f t="shared" si="43"/>
        <v>0</v>
      </c>
      <c r="BI50" s="604">
        <f t="shared" si="44"/>
        <v>0</v>
      </c>
      <c r="BJ50" s="604">
        <f t="shared" si="45"/>
        <v>0</v>
      </c>
      <c r="BK50" s="609">
        <f t="shared" si="46"/>
        <v>0</v>
      </c>
      <c r="BL50" s="608">
        <f t="shared" si="47"/>
        <v>0</v>
      </c>
      <c r="BM50" s="604">
        <f t="shared" si="48"/>
        <v>0</v>
      </c>
      <c r="BN50" s="604">
        <f t="shared" si="49"/>
        <v>0</v>
      </c>
      <c r="BO50" s="609">
        <f t="shared" si="50"/>
        <v>0</v>
      </c>
    </row>
    <row r="51" spans="1:67" s="244" customFormat="1" ht="15.75" customHeight="1">
      <c r="A51" s="678" t="s">
        <v>264</v>
      </c>
      <c r="B51" s="679" t="s">
        <v>265</v>
      </c>
      <c r="C51" s="680" t="s">
        <v>16</v>
      </c>
      <c r="D51" s="264" t="s">
        <v>22</v>
      </c>
      <c r="E51" s="685">
        <f t="shared" si="3"/>
        <v>1</v>
      </c>
      <c r="F51" s="654">
        <v>1</v>
      </c>
      <c r="G51" s="817">
        <f t="shared" si="51"/>
        <v>49</v>
      </c>
      <c r="H51" s="818"/>
      <c r="I51" s="653">
        <v>5</v>
      </c>
      <c r="J51" s="686" t="str">
        <f>IF(I51&gt;=1,VLOOKUP(I51,Tabelle1!A$1:B$13,2),"keine Zuweisung")</f>
        <v>Lager-/Wirtschaftsräume nichttext.Boden</v>
      </c>
      <c r="K51" s="17"/>
      <c r="L51" s="17"/>
      <c r="M51" s="687">
        <v>10.7</v>
      </c>
      <c r="N51" s="602"/>
      <c r="O51" s="688" t="s">
        <v>19</v>
      </c>
      <c r="P51" s="15"/>
      <c r="Q51" s="288"/>
      <c r="R51" s="189"/>
      <c r="S51" s="265"/>
      <c r="T51" s="689" t="str">
        <f t="shared" si="4"/>
        <v>0.024</v>
      </c>
      <c r="U51" s="690" t="str">
        <f t="shared" si="5"/>
        <v>Abstell-/Materialraum</v>
      </c>
      <c r="V51" s="691" t="str">
        <f t="shared" si="6"/>
        <v>Lagerraum</v>
      </c>
      <c r="W51" s="266"/>
      <c r="X51" s="134">
        <f t="shared" si="7"/>
        <v>0</v>
      </c>
      <c r="Y51" s="135">
        <f t="shared" si="8"/>
        <v>0</v>
      </c>
      <c r="Z51" s="135">
        <f t="shared" si="9"/>
        <v>0</v>
      </c>
      <c r="AA51" s="136">
        <f t="shared" si="10"/>
        <v>0</v>
      </c>
      <c r="AB51" s="134">
        <f t="shared" si="11"/>
        <v>0</v>
      </c>
      <c r="AC51" s="135">
        <f t="shared" si="12"/>
        <v>0</v>
      </c>
      <c r="AD51" s="135">
        <f t="shared" si="13"/>
        <v>0</v>
      </c>
      <c r="AE51" s="136">
        <f t="shared" si="14"/>
        <v>0</v>
      </c>
      <c r="AF51" s="134">
        <f t="shared" si="15"/>
        <v>0</v>
      </c>
      <c r="AG51" s="135">
        <f t="shared" si="16"/>
        <v>0</v>
      </c>
      <c r="AH51" s="135">
        <f t="shared" si="17"/>
        <v>0</v>
      </c>
      <c r="AI51" s="136">
        <f t="shared" si="18"/>
        <v>0</v>
      </c>
      <c r="AJ51" s="134">
        <f t="shared" si="19"/>
        <v>0</v>
      </c>
      <c r="AK51" s="135">
        <f t="shared" si="20"/>
        <v>0</v>
      </c>
      <c r="AL51" s="135">
        <f t="shared" si="21"/>
        <v>0</v>
      </c>
      <c r="AM51" s="136">
        <f t="shared" si="22"/>
        <v>0</v>
      </c>
      <c r="AN51" s="134">
        <f t="shared" si="23"/>
        <v>10.7</v>
      </c>
      <c r="AO51" s="135">
        <f t="shared" si="24"/>
        <v>0</v>
      </c>
      <c r="AP51" s="135">
        <f t="shared" si="25"/>
        <v>0</v>
      </c>
      <c r="AQ51" s="136">
        <f t="shared" si="26"/>
        <v>10.7</v>
      </c>
      <c r="AR51" s="134">
        <f t="shared" si="27"/>
        <v>0</v>
      </c>
      <c r="AS51" s="135">
        <f t="shared" si="28"/>
        <v>0</v>
      </c>
      <c r="AT51" s="135">
        <f t="shared" si="29"/>
        <v>0</v>
      </c>
      <c r="AU51" s="136">
        <f t="shared" si="30"/>
        <v>0</v>
      </c>
      <c r="AV51" s="134">
        <f t="shared" si="31"/>
        <v>0</v>
      </c>
      <c r="AW51" s="135">
        <f t="shared" si="32"/>
        <v>0</v>
      </c>
      <c r="AX51" s="135">
        <f t="shared" si="33"/>
        <v>0</v>
      </c>
      <c r="AY51" s="136">
        <f t="shared" si="34"/>
        <v>0</v>
      </c>
      <c r="AZ51" s="134">
        <f t="shared" si="35"/>
        <v>0</v>
      </c>
      <c r="BA51" s="135">
        <f t="shared" si="36"/>
        <v>0</v>
      </c>
      <c r="BB51" s="135">
        <f t="shared" si="37"/>
        <v>0</v>
      </c>
      <c r="BC51" s="136">
        <f t="shared" si="38"/>
        <v>0</v>
      </c>
      <c r="BD51" s="608">
        <f t="shared" si="39"/>
        <v>0</v>
      </c>
      <c r="BE51" s="604">
        <f t="shared" si="40"/>
        <v>0</v>
      </c>
      <c r="BF51" s="604">
        <f t="shared" si="41"/>
        <v>0</v>
      </c>
      <c r="BG51" s="609">
        <f t="shared" si="42"/>
        <v>0</v>
      </c>
      <c r="BH51" s="608">
        <f t="shared" si="43"/>
        <v>0</v>
      </c>
      <c r="BI51" s="604">
        <f t="shared" si="44"/>
        <v>0</v>
      </c>
      <c r="BJ51" s="604">
        <f t="shared" si="45"/>
        <v>0</v>
      </c>
      <c r="BK51" s="609">
        <f t="shared" si="46"/>
        <v>0</v>
      </c>
      <c r="BL51" s="608">
        <f t="shared" si="47"/>
        <v>0</v>
      </c>
      <c r="BM51" s="604">
        <f t="shared" si="48"/>
        <v>0</v>
      </c>
      <c r="BN51" s="604">
        <f t="shared" si="49"/>
        <v>0</v>
      </c>
      <c r="BO51" s="609">
        <f t="shared" si="50"/>
        <v>0</v>
      </c>
    </row>
    <row r="52" spans="1:67" s="244" customFormat="1" ht="15.75" customHeight="1">
      <c r="A52" s="678" t="s">
        <v>266</v>
      </c>
      <c r="B52" s="679" t="s">
        <v>267</v>
      </c>
      <c r="C52" s="680" t="s">
        <v>252</v>
      </c>
      <c r="D52" s="264" t="s">
        <v>22</v>
      </c>
      <c r="E52" s="685">
        <f t="shared" si="3"/>
        <v>1</v>
      </c>
      <c r="F52" s="654">
        <v>1</v>
      </c>
      <c r="G52" s="817">
        <f t="shared" si="51"/>
        <v>49</v>
      </c>
      <c r="H52" s="818"/>
      <c r="I52" s="653">
        <v>2</v>
      </c>
      <c r="J52" s="686" t="str">
        <f>IF(I52&gt;=1,VLOOKUP(I52,Tabelle1!A$1:B$13,2),"keine Zuweisung")</f>
        <v>Büro-/Klassen-/Mehrzweckräüme, ... nichttext. Boden</v>
      </c>
      <c r="K52" s="17"/>
      <c r="L52" s="17"/>
      <c r="M52" s="687">
        <v>32.8</v>
      </c>
      <c r="N52" s="602"/>
      <c r="O52" s="688" t="s">
        <v>19</v>
      </c>
      <c r="P52" s="15"/>
      <c r="Q52" s="288"/>
      <c r="R52" s="189"/>
      <c r="S52" s="265"/>
      <c r="T52" s="689" t="str">
        <f t="shared" si="4"/>
        <v>0.028</v>
      </c>
      <c r="U52" s="690" t="str">
        <f t="shared" si="5"/>
        <v>Garderobenraum Krippe</v>
      </c>
      <c r="V52" s="691" t="str">
        <f t="shared" si="6"/>
        <v>Umkleideraum</v>
      </c>
      <c r="W52" s="266"/>
      <c r="X52" s="134">
        <f t="shared" si="7"/>
        <v>0</v>
      </c>
      <c r="Y52" s="135">
        <f t="shared" si="8"/>
        <v>0</v>
      </c>
      <c r="Z52" s="135">
        <f t="shared" si="9"/>
        <v>0</v>
      </c>
      <c r="AA52" s="136">
        <f t="shared" si="10"/>
        <v>0</v>
      </c>
      <c r="AB52" s="134">
        <f t="shared" si="11"/>
        <v>32.8</v>
      </c>
      <c r="AC52" s="135">
        <f t="shared" si="12"/>
        <v>0</v>
      </c>
      <c r="AD52" s="135">
        <f t="shared" si="13"/>
        <v>0</v>
      </c>
      <c r="AE52" s="136">
        <f t="shared" si="14"/>
        <v>32.8</v>
      </c>
      <c r="AF52" s="134">
        <f t="shared" si="15"/>
        <v>0</v>
      </c>
      <c r="AG52" s="135">
        <f t="shared" si="16"/>
        <v>0</v>
      </c>
      <c r="AH52" s="135">
        <f t="shared" si="17"/>
        <v>0</v>
      </c>
      <c r="AI52" s="136">
        <f t="shared" si="18"/>
        <v>0</v>
      </c>
      <c r="AJ52" s="134">
        <f t="shared" si="19"/>
        <v>0</v>
      </c>
      <c r="AK52" s="135">
        <f t="shared" si="20"/>
        <v>0</v>
      </c>
      <c r="AL52" s="135">
        <f t="shared" si="21"/>
        <v>0</v>
      </c>
      <c r="AM52" s="136">
        <f t="shared" si="22"/>
        <v>0</v>
      </c>
      <c r="AN52" s="134">
        <f t="shared" si="23"/>
        <v>0</v>
      </c>
      <c r="AO52" s="135">
        <f t="shared" si="24"/>
        <v>0</v>
      </c>
      <c r="AP52" s="135">
        <f t="shared" si="25"/>
        <v>0</v>
      </c>
      <c r="AQ52" s="136">
        <f t="shared" si="26"/>
        <v>0</v>
      </c>
      <c r="AR52" s="134">
        <f t="shared" si="27"/>
        <v>0</v>
      </c>
      <c r="AS52" s="135">
        <f t="shared" si="28"/>
        <v>0</v>
      </c>
      <c r="AT52" s="135">
        <f t="shared" si="29"/>
        <v>0</v>
      </c>
      <c r="AU52" s="136">
        <f t="shared" si="30"/>
        <v>0</v>
      </c>
      <c r="AV52" s="134">
        <f t="shared" si="31"/>
        <v>0</v>
      </c>
      <c r="AW52" s="135">
        <f t="shared" si="32"/>
        <v>0</v>
      </c>
      <c r="AX52" s="135">
        <f t="shared" si="33"/>
        <v>0</v>
      </c>
      <c r="AY52" s="136">
        <f t="shared" si="34"/>
        <v>0</v>
      </c>
      <c r="AZ52" s="134">
        <f t="shared" si="35"/>
        <v>0</v>
      </c>
      <c r="BA52" s="135">
        <f t="shared" si="36"/>
        <v>0</v>
      </c>
      <c r="BB52" s="135">
        <f t="shared" si="37"/>
        <v>0</v>
      </c>
      <c r="BC52" s="136">
        <f t="shared" si="38"/>
        <v>0</v>
      </c>
      <c r="BD52" s="608">
        <f t="shared" si="39"/>
        <v>0</v>
      </c>
      <c r="BE52" s="604">
        <f t="shared" si="40"/>
        <v>0</v>
      </c>
      <c r="BF52" s="604">
        <f t="shared" si="41"/>
        <v>0</v>
      </c>
      <c r="BG52" s="609">
        <f t="shared" si="42"/>
        <v>0</v>
      </c>
      <c r="BH52" s="608">
        <f t="shared" si="43"/>
        <v>0</v>
      </c>
      <c r="BI52" s="604">
        <f t="shared" si="44"/>
        <v>0</v>
      </c>
      <c r="BJ52" s="604">
        <f t="shared" si="45"/>
        <v>0</v>
      </c>
      <c r="BK52" s="609">
        <f t="shared" si="46"/>
        <v>0</v>
      </c>
      <c r="BL52" s="608">
        <f t="shared" si="47"/>
        <v>0</v>
      </c>
      <c r="BM52" s="604">
        <f t="shared" si="48"/>
        <v>0</v>
      </c>
      <c r="BN52" s="604">
        <f t="shared" si="49"/>
        <v>0</v>
      </c>
      <c r="BO52" s="609">
        <f t="shared" si="50"/>
        <v>0</v>
      </c>
    </row>
    <row r="53" spans="1:67" s="244" customFormat="1" ht="15.75" customHeight="1">
      <c r="A53" s="678" t="s">
        <v>268</v>
      </c>
      <c r="B53" s="679" t="s">
        <v>265</v>
      </c>
      <c r="C53" s="680" t="s">
        <v>16</v>
      </c>
      <c r="D53" s="264" t="s">
        <v>22</v>
      </c>
      <c r="E53" s="685">
        <f t="shared" si="3"/>
        <v>1</v>
      </c>
      <c r="F53" s="654">
        <v>1</v>
      </c>
      <c r="G53" s="817">
        <f t="shared" si="51"/>
        <v>49</v>
      </c>
      <c r="H53" s="818"/>
      <c r="I53" s="653">
        <v>5</v>
      </c>
      <c r="J53" s="686" t="str">
        <f>IF(I53&gt;=1,VLOOKUP(I53,Tabelle1!A$1:B$13,2),"keine Zuweisung")</f>
        <v>Lager-/Wirtschaftsräume nichttext.Boden</v>
      </c>
      <c r="K53" s="17"/>
      <c r="L53" s="17"/>
      <c r="M53" s="687">
        <v>11.1</v>
      </c>
      <c r="N53" s="602"/>
      <c r="O53" s="688" t="s">
        <v>19</v>
      </c>
      <c r="P53" s="15"/>
      <c r="Q53" s="288"/>
      <c r="R53" s="189"/>
      <c r="S53" s="265"/>
      <c r="T53" s="689" t="str">
        <f t="shared" si="4"/>
        <v>0.032</v>
      </c>
      <c r="U53" s="690" t="str">
        <f t="shared" si="5"/>
        <v>Abstell-/Materialraum</v>
      </c>
      <c r="V53" s="691" t="str">
        <f t="shared" si="6"/>
        <v>Lagerraum</v>
      </c>
      <c r="W53" s="266"/>
      <c r="X53" s="134">
        <f t="shared" si="7"/>
        <v>0</v>
      </c>
      <c r="Y53" s="135">
        <f t="shared" si="8"/>
        <v>0</v>
      </c>
      <c r="Z53" s="135">
        <f t="shared" si="9"/>
        <v>0</v>
      </c>
      <c r="AA53" s="136">
        <f t="shared" si="10"/>
        <v>0</v>
      </c>
      <c r="AB53" s="134">
        <f t="shared" si="11"/>
        <v>0</v>
      </c>
      <c r="AC53" s="135">
        <f t="shared" si="12"/>
        <v>0</v>
      </c>
      <c r="AD53" s="135">
        <f t="shared" si="13"/>
        <v>0</v>
      </c>
      <c r="AE53" s="136">
        <f t="shared" si="14"/>
        <v>0</v>
      </c>
      <c r="AF53" s="134">
        <f t="shared" si="15"/>
        <v>0</v>
      </c>
      <c r="AG53" s="135">
        <f t="shared" si="16"/>
        <v>0</v>
      </c>
      <c r="AH53" s="135">
        <f t="shared" si="17"/>
        <v>0</v>
      </c>
      <c r="AI53" s="136">
        <f t="shared" si="18"/>
        <v>0</v>
      </c>
      <c r="AJ53" s="134">
        <f t="shared" si="19"/>
        <v>0</v>
      </c>
      <c r="AK53" s="135">
        <f t="shared" si="20"/>
        <v>0</v>
      </c>
      <c r="AL53" s="135">
        <f t="shared" si="21"/>
        <v>0</v>
      </c>
      <c r="AM53" s="136">
        <f t="shared" si="22"/>
        <v>0</v>
      </c>
      <c r="AN53" s="134">
        <f t="shared" si="23"/>
        <v>11.1</v>
      </c>
      <c r="AO53" s="135">
        <f t="shared" si="24"/>
        <v>0</v>
      </c>
      <c r="AP53" s="135">
        <f t="shared" si="25"/>
        <v>0</v>
      </c>
      <c r="AQ53" s="136">
        <f t="shared" si="26"/>
        <v>11.1</v>
      </c>
      <c r="AR53" s="134">
        <f t="shared" si="27"/>
        <v>0</v>
      </c>
      <c r="AS53" s="135">
        <f t="shared" si="28"/>
        <v>0</v>
      </c>
      <c r="AT53" s="135">
        <f t="shared" si="29"/>
        <v>0</v>
      </c>
      <c r="AU53" s="136">
        <f t="shared" si="30"/>
        <v>0</v>
      </c>
      <c r="AV53" s="134">
        <f t="shared" si="31"/>
        <v>0</v>
      </c>
      <c r="AW53" s="135">
        <f t="shared" si="32"/>
        <v>0</v>
      </c>
      <c r="AX53" s="135">
        <f t="shared" si="33"/>
        <v>0</v>
      </c>
      <c r="AY53" s="136">
        <f t="shared" si="34"/>
        <v>0</v>
      </c>
      <c r="AZ53" s="134">
        <f t="shared" si="35"/>
        <v>0</v>
      </c>
      <c r="BA53" s="135">
        <f t="shared" si="36"/>
        <v>0</v>
      </c>
      <c r="BB53" s="135">
        <f t="shared" si="37"/>
        <v>0</v>
      </c>
      <c r="BC53" s="136">
        <f t="shared" si="38"/>
        <v>0</v>
      </c>
      <c r="BD53" s="608">
        <f t="shared" si="39"/>
        <v>0</v>
      </c>
      <c r="BE53" s="604">
        <f t="shared" si="40"/>
        <v>0</v>
      </c>
      <c r="BF53" s="604">
        <f t="shared" si="41"/>
        <v>0</v>
      </c>
      <c r="BG53" s="609">
        <f t="shared" si="42"/>
        <v>0</v>
      </c>
      <c r="BH53" s="608">
        <f t="shared" si="43"/>
        <v>0</v>
      </c>
      <c r="BI53" s="604">
        <f t="shared" si="44"/>
        <v>0</v>
      </c>
      <c r="BJ53" s="604">
        <f t="shared" si="45"/>
        <v>0</v>
      </c>
      <c r="BK53" s="609">
        <f t="shared" si="46"/>
        <v>0</v>
      </c>
      <c r="BL53" s="608">
        <f t="shared" si="47"/>
        <v>0</v>
      </c>
      <c r="BM53" s="604">
        <f t="shared" si="48"/>
        <v>0</v>
      </c>
      <c r="BN53" s="604">
        <f t="shared" si="49"/>
        <v>0</v>
      </c>
      <c r="BO53" s="609">
        <f t="shared" si="50"/>
        <v>0</v>
      </c>
    </row>
    <row r="54" spans="1:67" s="244" customFormat="1" ht="15.75" customHeight="1">
      <c r="A54" s="678" t="s">
        <v>269</v>
      </c>
      <c r="B54" s="679" t="s">
        <v>270</v>
      </c>
      <c r="C54" s="680" t="s">
        <v>252</v>
      </c>
      <c r="D54" s="264" t="s">
        <v>22</v>
      </c>
      <c r="E54" s="685">
        <f t="shared" si="3"/>
        <v>1</v>
      </c>
      <c r="F54" s="654">
        <v>1</v>
      </c>
      <c r="G54" s="817">
        <f t="shared" si="51"/>
        <v>49</v>
      </c>
      <c r="H54" s="818"/>
      <c r="I54" s="653">
        <v>2</v>
      </c>
      <c r="J54" s="686" t="str">
        <f>IF(I54&gt;=1,VLOOKUP(I54,Tabelle1!A$1:B$13,2),"keine Zuweisung")</f>
        <v>Büro-/Klassen-/Mehrzweckräüme, ... nichttext. Boden</v>
      </c>
      <c r="K54" s="17"/>
      <c r="L54" s="17"/>
      <c r="M54" s="687">
        <v>20.55</v>
      </c>
      <c r="N54" s="602"/>
      <c r="O54" s="688" t="s">
        <v>19</v>
      </c>
      <c r="P54" s="15"/>
      <c r="Q54" s="288"/>
      <c r="R54" s="189"/>
      <c r="S54" s="265"/>
      <c r="T54" s="689" t="str">
        <f t="shared" si="4"/>
        <v>0.039</v>
      </c>
      <c r="U54" s="690" t="str">
        <f t="shared" si="5"/>
        <v>Garderobenraum Kiga</v>
      </c>
      <c r="V54" s="691" t="str">
        <f t="shared" si="6"/>
        <v>Umkleideraum</v>
      </c>
      <c r="W54" s="266"/>
      <c r="X54" s="134">
        <f t="shared" si="7"/>
        <v>0</v>
      </c>
      <c r="Y54" s="135">
        <f t="shared" si="8"/>
        <v>0</v>
      </c>
      <c r="Z54" s="135">
        <f t="shared" si="9"/>
        <v>0</v>
      </c>
      <c r="AA54" s="136">
        <f t="shared" si="10"/>
        <v>0</v>
      </c>
      <c r="AB54" s="134">
        <f t="shared" si="11"/>
        <v>20.55</v>
      </c>
      <c r="AC54" s="135">
        <f t="shared" si="12"/>
        <v>0</v>
      </c>
      <c r="AD54" s="135">
        <f t="shared" si="13"/>
        <v>0</v>
      </c>
      <c r="AE54" s="136">
        <f t="shared" si="14"/>
        <v>20.55</v>
      </c>
      <c r="AF54" s="134">
        <f t="shared" si="15"/>
        <v>0</v>
      </c>
      <c r="AG54" s="135">
        <f t="shared" si="16"/>
        <v>0</v>
      </c>
      <c r="AH54" s="135">
        <f t="shared" si="17"/>
        <v>0</v>
      </c>
      <c r="AI54" s="136">
        <f t="shared" si="18"/>
        <v>0</v>
      </c>
      <c r="AJ54" s="134">
        <f t="shared" si="19"/>
        <v>0</v>
      </c>
      <c r="AK54" s="135">
        <f t="shared" si="20"/>
        <v>0</v>
      </c>
      <c r="AL54" s="135">
        <f t="shared" si="21"/>
        <v>0</v>
      </c>
      <c r="AM54" s="136">
        <f t="shared" si="22"/>
        <v>0</v>
      </c>
      <c r="AN54" s="134">
        <f t="shared" si="23"/>
        <v>0</v>
      </c>
      <c r="AO54" s="135">
        <f t="shared" si="24"/>
        <v>0</v>
      </c>
      <c r="AP54" s="135">
        <f t="shared" si="25"/>
        <v>0</v>
      </c>
      <c r="AQ54" s="136">
        <f t="shared" si="26"/>
        <v>0</v>
      </c>
      <c r="AR54" s="134">
        <f t="shared" si="27"/>
        <v>0</v>
      </c>
      <c r="AS54" s="135">
        <f t="shared" si="28"/>
        <v>0</v>
      </c>
      <c r="AT54" s="135">
        <f t="shared" si="29"/>
        <v>0</v>
      </c>
      <c r="AU54" s="136">
        <f t="shared" si="30"/>
        <v>0</v>
      </c>
      <c r="AV54" s="134">
        <f t="shared" si="31"/>
        <v>0</v>
      </c>
      <c r="AW54" s="135">
        <f t="shared" si="32"/>
        <v>0</v>
      </c>
      <c r="AX54" s="135">
        <f t="shared" si="33"/>
        <v>0</v>
      </c>
      <c r="AY54" s="136">
        <f t="shared" si="34"/>
        <v>0</v>
      </c>
      <c r="AZ54" s="134">
        <f t="shared" si="35"/>
        <v>0</v>
      </c>
      <c r="BA54" s="135">
        <f t="shared" si="36"/>
        <v>0</v>
      </c>
      <c r="BB54" s="135">
        <f t="shared" si="37"/>
        <v>0</v>
      </c>
      <c r="BC54" s="136">
        <f t="shared" si="38"/>
        <v>0</v>
      </c>
      <c r="BD54" s="608">
        <f t="shared" si="39"/>
        <v>0</v>
      </c>
      <c r="BE54" s="604">
        <f t="shared" si="40"/>
        <v>0</v>
      </c>
      <c r="BF54" s="604">
        <f t="shared" si="41"/>
        <v>0</v>
      </c>
      <c r="BG54" s="609">
        <f t="shared" si="42"/>
        <v>0</v>
      </c>
      <c r="BH54" s="608">
        <f t="shared" si="43"/>
        <v>0</v>
      </c>
      <c r="BI54" s="604">
        <f t="shared" si="44"/>
        <v>0</v>
      </c>
      <c r="BJ54" s="604">
        <f t="shared" si="45"/>
        <v>0</v>
      </c>
      <c r="BK54" s="609">
        <f t="shared" si="46"/>
        <v>0</v>
      </c>
      <c r="BL54" s="608">
        <f t="shared" si="47"/>
        <v>0</v>
      </c>
      <c r="BM54" s="604">
        <f t="shared" si="48"/>
        <v>0</v>
      </c>
      <c r="BN54" s="604">
        <f t="shared" si="49"/>
        <v>0</v>
      </c>
      <c r="BO54" s="609">
        <f t="shared" si="50"/>
        <v>0</v>
      </c>
    </row>
    <row r="55" spans="1:67" s="244" customFormat="1" ht="15.75" customHeight="1">
      <c r="A55" s="678" t="s">
        <v>271</v>
      </c>
      <c r="B55" s="679" t="s">
        <v>265</v>
      </c>
      <c r="C55" s="680" t="s">
        <v>16</v>
      </c>
      <c r="D55" s="264" t="s">
        <v>22</v>
      </c>
      <c r="E55" s="685">
        <f t="shared" si="3"/>
        <v>1</v>
      </c>
      <c r="F55" s="654">
        <v>1</v>
      </c>
      <c r="G55" s="817">
        <f t="shared" si="51"/>
        <v>49</v>
      </c>
      <c r="H55" s="818"/>
      <c r="I55" s="653">
        <v>5</v>
      </c>
      <c r="J55" s="686" t="str">
        <f>IF(I55&gt;=1,VLOOKUP(I55,Tabelle1!A$1:B$13,2),"keine Zuweisung")</f>
        <v>Lager-/Wirtschaftsräume nichttext.Boden</v>
      </c>
      <c r="K55" s="17"/>
      <c r="L55" s="17"/>
      <c r="M55" s="687">
        <v>16.55</v>
      </c>
      <c r="N55" s="602"/>
      <c r="O55" s="688" t="s">
        <v>19</v>
      </c>
      <c r="P55" s="15"/>
      <c r="Q55" s="288"/>
      <c r="R55" s="189"/>
      <c r="S55" s="265"/>
      <c r="T55" s="689" t="str">
        <f t="shared" si="4"/>
        <v>0.040</v>
      </c>
      <c r="U55" s="690" t="str">
        <f t="shared" si="5"/>
        <v>Abstell-/Materialraum</v>
      </c>
      <c r="V55" s="691" t="str">
        <f t="shared" si="6"/>
        <v>Lagerraum</v>
      </c>
      <c r="W55" s="266"/>
      <c r="X55" s="134">
        <f t="shared" si="7"/>
        <v>0</v>
      </c>
      <c r="Y55" s="135">
        <f t="shared" si="8"/>
        <v>0</v>
      </c>
      <c r="Z55" s="135">
        <f t="shared" si="9"/>
        <v>0</v>
      </c>
      <c r="AA55" s="136">
        <f t="shared" si="10"/>
        <v>0</v>
      </c>
      <c r="AB55" s="134">
        <f t="shared" si="11"/>
        <v>0</v>
      </c>
      <c r="AC55" s="135">
        <f t="shared" si="12"/>
        <v>0</v>
      </c>
      <c r="AD55" s="135">
        <f t="shared" si="13"/>
        <v>0</v>
      </c>
      <c r="AE55" s="136">
        <f t="shared" si="14"/>
        <v>0</v>
      </c>
      <c r="AF55" s="134">
        <f t="shared" si="15"/>
        <v>0</v>
      </c>
      <c r="AG55" s="135">
        <f t="shared" si="16"/>
        <v>0</v>
      </c>
      <c r="AH55" s="135">
        <f t="shared" si="17"/>
        <v>0</v>
      </c>
      <c r="AI55" s="136">
        <f t="shared" si="18"/>
        <v>0</v>
      </c>
      <c r="AJ55" s="134">
        <f t="shared" si="19"/>
        <v>0</v>
      </c>
      <c r="AK55" s="135">
        <f t="shared" si="20"/>
        <v>0</v>
      </c>
      <c r="AL55" s="135">
        <f t="shared" si="21"/>
        <v>0</v>
      </c>
      <c r="AM55" s="136">
        <f t="shared" si="22"/>
        <v>0</v>
      </c>
      <c r="AN55" s="134">
        <f t="shared" si="23"/>
        <v>16.55</v>
      </c>
      <c r="AO55" s="135">
        <f t="shared" si="24"/>
        <v>0</v>
      </c>
      <c r="AP55" s="135">
        <f t="shared" si="25"/>
        <v>0</v>
      </c>
      <c r="AQ55" s="136">
        <f t="shared" si="26"/>
        <v>16.55</v>
      </c>
      <c r="AR55" s="134">
        <f t="shared" si="27"/>
        <v>0</v>
      </c>
      <c r="AS55" s="135">
        <f t="shared" si="28"/>
        <v>0</v>
      </c>
      <c r="AT55" s="135">
        <f t="shared" si="29"/>
        <v>0</v>
      </c>
      <c r="AU55" s="136">
        <f t="shared" si="30"/>
        <v>0</v>
      </c>
      <c r="AV55" s="134">
        <f t="shared" si="31"/>
        <v>0</v>
      </c>
      <c r="AW55" s="135">
        <f t="shared" si="32"/>
        <v>0</v>
      </c>
      <c r="AX55" s="135">
        <f t="shared" si="33"/>
        <v>0</v>
      </c>
      <c r="AY55" s="136">
        <f t="shared" si="34"/>
        <v>0</v>
      </c>
      <c r="AZ55" s="134">
        <f t="shared" si="35"/>
        <v>0</v>
      </c>
      <c r="BA55" s="135">
        <f t="shared" si="36"/>
        <v>0</v>
      </c>
      <c r="BB55" s="135">
        <f t="shared" si="37"/>
        <v>0</v>
      </c>
      <c r="BC55" s="136">
        <f t="shared" si="38"/>
        <v>0</v>
      </c>
      <c r="BD55" s="608">
        <f t="shared" si="39"/>
        <v>0</v>
      </c>
      <c r="BE55" s="604">
        <f t="shared" si="40"/>
        <v>0</v>
      </c>
      <c r="BF55" s="604">
        <f t="shared" si="41"/>
        <v>0</v>
      </c>
      <c r="BG55" s="609">
        <f t="shared" si="42"/>
        <v>0</v>
      </c>
      <c r="BH55" s="608">
        <f t="shared" si="43"/>
        <v>0</v>
      </c>
      <c r="BI55" s="604">
        <f t="shared" si="44"/>
        <v>0</v>
      </c>
      <c r="BJ55" s="604">
        <f t="shared" si="45"/>
        <v>0</v>
      </c>
      <c r="BK55" s="609">
        <f t="shared" si="46"/>
        <v>0</v>
      </c>
      <c r="BL55" s="608">
        <f t="shared" si="47"/>
        <v>0</v>
      </c>
      <c r="BM55" s="604">
        <f t="shared" si="48"/>
        <v>0</v>
      </c>
      <c r="BN55" s="604">
        <f t="shared" si="49"/>
        <v>0</v>
      </c>
      <c r="BO55" s="609">
        <f t="shared" si="50"/>
        <v>0</v>
      </c>
    </row>
    <row r="56" spans="1:67" s="244" customFormat="1" ht="15.75" customHeight="1">
      <c r="A56" s="678" t="s">
        <v>272</v>
      </c>
      <c r="B56" s="679" t="s">
        <v>270</v>
      </c>
      <c r="C56" s="680" t="s">
        <v>252</v>
      </c>
      <c r="D56" s="264" t="s">
        <v>22</v>
      </c>
      <c r="E56" s="685">
        <f t="shared" si="3"/>
        <v>1</v>
      </c>
      <c r="F56" s="654">
        <v>1</v>
      </c>
      <c r="G56" s="817">
        <f t="shared" si="51"/>
        <v>49</v>
      </c>
      <c r="H56" s="818"/>
      <c r="I56" s="653">
        <v>2</v>
      </c>
      <c r="J56" s="686" t="str">
        <f>IF(I56&gt;=1,VLOOKUP(I56,Tabelle1!A$1:B$13,2),"keine Zuweisung")</f>
        <v>Büro-/Klassen-/Mehrzweckräüme, ... nichttext. Boden</v>
      </c>
      <c r="K56" s="17"/>
      <c r="L56" s="17"/>
      <c r="M56" s="687">
        <v>20.55</v>
      </c>
      <c r="N56" s="602"/>
      <c r="O56" s="688" t="s">
        <v>19</v>
      </c>
      <c r="P56" s="15"/>
      <c r="Q56" s="288"/>
      <c r="R56" s="189"/>
      <c r="S56" s="265"/>
      <c r="T56" s="689" t="str">
        <f t="shared" si="4"/>
        <v>0.043</v>
      </c>
      <c r="U56" s="690" t="str">
        <f t="shared" si="5"/>
        <v>Garderobenraum Kiga</v>
      </c>
      <c r="V56" s="691" t="str">
        <f t="shared" si="6"/>
        <v>Umkleideraum</v>
      </c>
      <c r="W56" s="266"/>
      <c r="X56" s="134">
        <f t="shared" si="7"/>
        <v>0</v>
      </c>
      <c r="Y56" s="135">
        <f t="shared" si="8"/>
        <v>0</v>
      </c>
      <c r="Z56" s="135">
        <f t="shared" si="9"/>
        <v>0</v>
      </c>
      <c r="AA56" s="136">
        <f t="shared" si="10"/>
        <v>0</v>
      </c>
      <c r="AB56" s="134">
        <f t="shared" si="11"/>
        <v>20.55</v>
      </c>
      <c r="AC56" s="135">
        <f t="shared" si="12"/>
        <v>0</v>
      </c>
      <c r="AD56" s="135">
        <f t="shared" si="13"/>
        <v>0</v>
      </c>
      <c r="AE56" s="136">
        <f t="shared" si="14"/>
        <v>20.55</v>
      </c>
      <c r="AF56" s="134">
        <f t="shared" si="15"/>
        <v>0</v>
      </c>
      <c r="AG56" s="135">
        <f t="shared" si="16"/>
        <v>0</v>
      </c>
      <c r="AH56" s="135">
        <f t="shared" si="17"/>
        <v>0</v>
      </c>
      <c r="AI56" s="136">
        <f t="shared" si="18"/>
        <v>0</v>
      </c>
      <c r="AJ56" s="134">
        <f t="shared" si="19"/>
        <v>0</v>
      </c>
      <c r="AK56" s="135">
        <f t="shared" si="20"/>
        <v>0</v>
      </c>
      <c r="AL56" s="135">
        <f t="shared" si="21"/>
        <v>0</v>
      </c>
      <c r="AM56" s="136">
        <f t="shared" si="22"/>
        <v>0</v>
      </c>
      <c r="AN56" s="134">
        <f t="shared" si="23"/>
        <v>0</v>
      </c>
      <c r="AO56" s="135">
        <f t="shared" si="24"/>
        <v>0</v>
      </c>
      <c r="AP56" s="135">
        <f t="shared" si="25"/>
        <v>0</v>
      </c>
      <c r="AQ56" s="136">
        <f t="shared" si="26"/>
        <v>0</v>
      </c>
      <c r="AR56" s="134">
        <f t="shared" si="27"/>
        <v>0</v>
      </c>
      <c r="AS56" s="135">
        <f t="shared" si="28"/>
        <v>0</v>
      </c>
      <c r="AT56" s="135">
        <f t="shared" si="29"/>
        <v>0</v>
      </c>
      <c r="AU56" s="136">
        <f t="shared" si="30"/>
        <v>0</v>
      </c>
      <c r="AV56" s="134">
        <f t="shared" si="31"/>
        <v>0</v>
      </c>
      <c r="AW56" s="135">
        <f t="shared" si="32"/>
        <v>0</v>
      </c>
      <c r="AX56" s="135">
        <f t="shared" si="33"/>
        <v>0</v>
      </c>
      <c r="AY56" s="136">
        <f t="shared" si="34"/>
        <v>0</v>
      </c>
      <c r="AZ56" s="134">
        <f t="shared" si="35"/>
        <v>0</v>
      </c>
      <c r="BA56" s="135">
        <f t="shared" si="36"/>
        <v>0</v>
      </c>
      <c r="BB56" s="135">
        <f t="shared" si="37"/>
        <v>0</v>
      </c>
      <c r="BC56" s="136">
        <f t="shared" si="38"/>
        <v>0</v>
      </c>
      <c r="BD56" s="608">
        <f t="shared" si="39"/>
        <v>0</v>
      </c>
      <c r="BE56" s="604">
        <f t="shared" si="40"/>
        <v>0</v>
      </c>
      <c r="BF56" s="604">
        <f t="shared" si="41"/>
        <v>0</v>
      </c>
      <c r="BG56" s="609">
        <f t="shared" si="42"/>
        <v>0</v>
      </c>
      <c r="BH56" s="608">
        <f t="shared" si="43"/>
        <v>0</v>
      </c>
      <c r="BI56" s="604">
        <f t="shared" si="44"/>
        <v>0</v>
      </c>
      <c r="BJ56" s="604">
        <f t="shared" si="45"/>
        <v>0</v>
      </c>
      <c r="BK56" s="609">
        <f t="shared" si="46"/>
        <v>0</v>
      </c>
      <c r="BL56" s="608">
        <f t="shared" si="47"/>
        <v>0</v>
      </c>
      <c r="BM56" s="604">
        <f t="shared" si="48"/>
        <v>0</v>
      </c>
      <c r="BN56" s="604">
        <f t="shared" si="49"/>
        <v>0</v>
      </c>
      <c r="BO56" s="609">
        <f t="shared" si="50"/>
        <v>0</v>
      </c>
    </row>
    <row r="57" spans="1:67" s="244" customFormat="1" ht="15.75" customHeight="1">
      <c r="A57" s="678" t="s">
        <v>273</v>
      </c>
      <c r="B57" s="679" t="s">
        <v>265</v>
      </c>
      <c r="C57" s="680" t="s">
        <v>16</v>
      </c>
      <c r="D57" s="264" t="s">
        <v>22</v>
      </c>
      <c r="E57" s="685">
        <f t="shared" si="3"/>
        <v>1</v>
      </c>
      <c r="F57" s="654">
        <v>1</v>
      </c>
      <c r="G57" s="817">
        <f t="shared" si="51"/>
        <v>49</v>
      </c>
      <c r="H57" s="818"/>
      <c r="I57" s="653">
        <v>5</v>
      </c>
      <c r="J57" s="686" t="str">
        <f>IF(I57&gt;=1,VLOOKUP(I57,Tabelle1!A$1:B$13,2),"keine Zuweisung")</f>
        <v>Lager-/Wirtschaftsräume nichttext.Boden</v>
      </c>
      <c r="K57" s="17"/>
      <c r="L57" s="17"/>
      <c r="M57" s="687">
        <v>15.2</v>
      </c>
      <c r="N57" s="602"/>
      <c r="O57" s="688" t="s">
        <v>19</v>
      </c>
      <c r="P57" s="15"/>
      <c r="Q57" s="288"/>
      <c r="R57" s="189"/>
      <c r="S57" s="265"/>
      <c r="T57" s="689" t="str">
        <f t="shared" si="4"/>
        <v>0.047</v>
      </c>
      <c r="U57" s="690" t="str">
        <f t="shared" si="5"/>
        <v>Abstell-/Materialraum</v>
      </c>
      <c r="V57" s="691" t="str">
        <f t="shared" si="6"/>
        <v>Lagerraum</v>
      </c>
      <c r="W57" s="266"/>
      <c r="X57" s="134">
        <f t="shared" si="7"/>
        <v>0</v>
      </c>
      <c r="Y57" s="135">
        <f t="shared" si="8"/>
        <v>0</v>
      </c>
      <c r="Z57" s="135">
        <f t="shared" si="9"/>
        <v>0</v>
      </c>
      <c r="AA57" s="136">
        <f t="shared" si="10"/>
        <v>0</v>
      </c>
      <c r="AB57" s="134">
        <f t="shared" si="11"/>
        <v>0</v>
      </c>
      <c r="AC57" s="135">
        <f t="shared" si="12"/>
        <v>0</v>
      </c>
      <c r="AD57" s="135">
        <f t="shared" si="13"/>
        <v>0</v>
      </c>
      <c r="AE57" s="136">
        <f t="shared" si="14"/>
        <v>0</v>
      </c>
      <c r="AF57" s="134">
        <f t="shared" si="15"/>
        <v>0</v>
      </c>
      <c r="AG57" s="135">
        <f t="shared" si="16"/>
        <v>0</v>
      </c>
      <c r="AH57" s="135">
        <f t="shared" si="17"/>
        <v>0</v>
      </c>
      <c r="AI57" s="136">
        <f t="shared" si="18"/>
        <v>0</v>
      </c>
      <c r="AJ57" s="134">
        <f t="shared" si="19"/>
        <v>0</v>
      </c>
      <c r="AK57" s="135">
        <f t="shared" si="20"/>
        <v>0</v>
      </c>
      <c r="AL57" s="135">
        <f t="shared" si="21"/>
        <v>0</v>
      </c>
      <c r="AM57" s="136">
        <f t="shared" si="22"/>
        <v>0</v>
      </c>
      <c r="AN57" s="134">
        <f t="shared" si="23"/>
        <v>15.2</v>
      </c>
      <c r="AO57" s="135">
        <f t="shared" si="24"/>
        <v>0</v>
      </c>
      <c r="AP57" s="135">
        <f t="shared" si="25"/>
        <v>0</v>
      </c>
      <c r="AQ57" s="136">
        <f t="shared" si="26"/>
        <v>15.2</v>
      </c>
      <c r="AR57" s="134">
        <f t="shared" si="27"/>
        <v>0</v>
      </c>
      <c r="AS57" s="135">
        <f t="shared" si="28"/>
        <v>0</v>
      </c>
      <c r="AT57" s="135">
        <f t="shared" si="29"/>
        <v>0</v>
      </c>
      <c r="AU57" s="136">
        <f t="shared" si="30"/>
        <v>0</v>
      </c>
      <c r="AV57" s="134">
        <f t="shared" si="31"/>
        <v>0</v>
      </c>
      <c r="AW57" s="135">
        <f t="shared" si="32"/>
        <v>0</v>
      </c>
      <c r="AX57" s="135">
        <f t="shared" si="33"/>
        <v>0</v>
      </c>
      <c r="AY57" s="136">
        <f t="shared" si="34"/>
        <v>0</v>
      </c>
      <c r="AZ57" s="134">
        <f t="shared" si="35"/>
        <v>0</v>
      </c>
      <c r="BA57" s="135">
        <f t="shared" si="36"/>
        <v>0</v>
      </c>
      <c r="BB57" s="135">
        <f t="shared" si="37"/>
        <v>0</v>
      </c>
      <c r="BC57" s="136">
        <f t="shared" si="38"/>
        <v>0</v>
      </c>
      <c r="BD57" s="608">
        <f t="shared" si="39"/>
        <v>0</v>
      </c>
      <c r="BE57" s="604">
        <f t="shared" si="40"/>
        <v>0</v>
      </c>
      <c r="BF57" s="604">
        <f t="shared" si="41"/>
        <v>0</v>
      </c>
      <c r="BG57" s="609">
        <f t="shared" si="42"/>
        <v>0</v>
      </c>
      <c r="BH57" s="608">
        <f t="shared" si="43"/>
        <v>0</v>
      </c>
      <c r="BI57" s="604">
        <f t="shared" si="44"/>
        <v>0</v>
      </c>
      <c r="BJ57" s="604">
        <f t="shared" si="45"/>
        <v>0</v>
      </c>
      <c r="BK57" s="609">
        <f t="shared" si="46"/>
        <v>0</v>
      </c>
      <c r="BL57" s="608">
        <f t="shared" si="47"/>
        <v>0</v>
      </c>
      <c r="BM57" s="604">
        <f t="shared" si="48"/>
        <v>0</v>
      </c>
      <c r="BN57" s="604">
        <f t="shared" si="49"/>
        <v>0</v>
      </c>
      <c r="BO57" s="609">
        <f t="shared" si="50"/>
        <v>0</v>
      </c>
    </row>
    <row r="58" spans="1:67" s="244" customFormat="1" ht="15.75" customHeight="1">
      <c r="A58" s="678" t="s">
        <v>274</v>
      </c>
      <c r="B58" s="679" t="s">
        <v>275</v>
      </c>
      <c r="C58" s="680" t="s">
        <v>252</v>
      </c>
      <c r="D58" s="264" t="s">
        <v>22</v>
      </c>
      <c r="E58" s="685">
        <f t="shared" si="3"/>
        <v>1</v>
      </c>
      <c r="F58" s="654">
        <v>1</v>
      </c>
      <c r="G58" s="817">
        <f t="shared" si="51"/>
        <v>49</v>
      </c>
      <c r="H58" s="818"/>
      <c r="I58" s="653">
        <v>2</v>
      </c>
      <c r="J58" s="686" t="str">
        <f>IF(I58&gt;=1,VLOOKUP(I58,Tabelle1!A$1:B$13,2),"keine Zuweisung")</f>
        <v>Büro-/Klassen-/Mehrzweckräüme, ... nichttext. Boden</v>
      </c>
      <c r="K58" s="17"/>
      <c r="L58" s="17"/>
      <c r="M58" s="687">
        <v>13.35</v>
      </c>
      <c r="N58" s="602"/>
      <c r="O58" s="688" t="s">
        <v>19</v>
      </c>
      <c r="P58" s="15"/>
      <c r="Q58" s="288"/>
      <c r="R58" s="189"/>
      <c r="S58" s="265"/>
      <c r="T58" s="689" t="str">
        <f t="shared" si="4"/>
        <v>0.052.1</v>
      </c>
      <c r="U58" s="690" t="str">
        <f t="shared" si="5"/>
        <v>Garderobenraum Kiga I</v>
      </c>
      <c r="V58" s="691" t="str">
        <f t="shared" si="6"/>
        <v>Umkleideraum</v>
      </c>
      <c r="W58" s="266"/>
      <c r="X58" s="134">
        <f t="shared" si="7"/>
        <v>0</v>
      </c>
      <c r="Y58" s="135">
        <f t="shared" si="8"/>
        <v>0</v>
      </c>
      <c r="Z58" s="135">
        <f t="shared" si="9"/>
        <v>0</v>
      </c>
      <c r="AA58" s="136">
        <f t="shared" si="10"/>
        <v>0</v>
      </c>
      <c r="AB58" s="134">
        <f t="shared" si="11"/>
        <v>13.35</v>
      </c>
      <c r="AC58" s="135">
        <f t="shared" si="12"/>
        <v>0</v>
      </c>
      <c r="AD58" s="135">
        <f t="shared" si="13"/>
        <v>0</v>
      </c>
      <c r="AE58" s="136">
        <f t="shared" si="14"/>
        <v>13.35</v>
      </c>
      <c r="AF58" s="134">
        <f t="shared" si="15"/>
        <v>0</v>
      </c>
      <c r="AG58" s="135">
        <f t="shared" si="16"/>
        <v>0</v>
      </c>
      <c r="AH58" s="135">
        <f t="shared" si="17"/>
        <v>0</v>
      </c>
      <c r="AI58" s="136">
        <f t="shared" si="18"/>
        <v>0</v>
      </c>
      <c r="AJ58" s="134">
        <f t="shared" si="19"/>
        <v>0</v>
      </c>
      <c r="AK58" s="135">
        <f t="shared" si="20"/>
        <v>0</v>
      </c>
      <c r="AL58" s="135">
        <f t="shared" si="21"/>
        <v>0</v>
      </c>
      <c r="AM58" s="136">
        <f t="shared" si="22"/>
        <v>0</v>
      </c>
      <c r="AN58" s="134">
        <f t="shared" si="23"/>
        <v>0</v>
      </c>
      <c r="AO58" s="135">
        <f t="shared" si="24"/>
        <v>0</v>
      </c>
      <c r="AP58" s="135">
        <f t="shared" si="25"/>
        <v>0</v>
      </c>
      <c r="AQ58" s="136">
        <f t="shared" si="26"/>
        <v>0</v>
      </c>
      <c r="AR58" s="134">
        <f t="shared" si="27"/>
        <v>0</v>
      </c>
      <c r="AS58" s="135">
        <f t="shared" si="28"/>
        <v>0</v>
      </c>
      <c r="AT58" s="135">
        <f t="shared" si="29"/>
        <v>0</v>
      </c>
      <c r="AU58" s="136">
        <f t="shared" si="30"/>
        <v>0</v>
      </c>
      <c r="AV58" s="134">
        <f t="shared" si="31"/>
        <v>0</v>
      </c>
      <c r="AW58" s="135">
        <f t="shared" si="32"/>
        <v>0</v>
      </c>
      <c r="AX58" s="135">
        <f t="shared" si="33"/>
        <v>0</v>
      </c>
      <c r="AY58" s="136">
        <f t="shared" si="34"/>
        <v>0</v>
      </c>
      <c r="AZ58" s="134">
        <f t="shared" si="35"/>
        <v>0</v>
      </c>
      <c r="BA58" s="135">
        <f t="shared" si="36"/>
        <v>0</v>
      </c>
      <c r="BB58" s="135">
        <f t="shared" si="37"/>
        <v>0</v>
      </c>
      <c r="BC58" s="136">
        <f t="shared" si="38"/>
        <v>0</v>
      </c>
      <c r="BD58" s="608">
        <f t="shared" si="39"/>
        <v>0</v>
      </c>
      <c r="BE58" s="604">
        <f t="shared" si="40"/>
        <v>0</v>
      </c>
      <c r="BF58" s="604">
        <f t="shared" si="41"/>
        <v>0</v>
      </c>
      <c r="BG58" s="609">
        <f t="shared" si="42"/>
        <v>0</v>
      </c>
      <c r="BH58" s="608">
        <f t="shared" si="43"/>
        <v>0</v>
      </c>
      <c r="BI58" s="604">
        <f t="shared" si="44"/>
        <v>0</v>
      </c>
      <c r="BJ58" s="604">
        <f t="shared" si="45"/>
        <v>0</v>
      </c>
      <c r="BK58" s="609">
        <f t="shared" si="46"/>
        <v>0</v>
      </c>
      <c r="BL58" s="608">
        <f t="shared" si="47"/>
        <v>0</v>
      </c>
      <c r="BM58" s="604">
        <f t="shared" si="48"/>
        <v>0</v>
      </c>
      <c r="BN58" s="604">
        <f t="shared" si="49"/>
        <v>0</v>
      </c>
      <c r="BO58" s="609">
        <f t="shared" si="50"/>
        <v>0</v>
      </c>
    </row>
    <row r="59" spans="1:67" s="244" customFormat="1" ht="15.75" customHeight="1">
      <c r="A59" s="678" t="s">
        <v>276</v>
      </c>
      <c r="B59" s="679" t="s">
        <v>277</v>
      </c>
      <c r="C59" s="680" t="s">
        <v>252</v>
      </c>
      <c r="D59" s="264" t="s">
        <v>22</v>
      </c>
      <c r="E59" s="685">
        <f t="shared" si="3"/>
        <v>1</v>
      </c>
      <c r="F59" s="654">
        <v>1</v>
      </c>
      <c r="G59" s="817">
        <f aca="true" t="shared" si="52" ref="G59:G68">IF(F59=1,$F$9,IF(F59=2,$G$9,IF(F59=3,$H$9,0)))</f>
        <v>49</v>
      </c>
      <c r="H59" s="818"/>
      <c r="I59" s="653">
        <v>2</v>
      </c>
      <c r="J59" s="686" t="str">
        <f>IF(I59&gt;=1,VLOOKUP(I59,Tabelle1!A$1:B$13,2),"keine Zuweisung")</f>
        <v>Büro-/Klassen-/Mehrzweckräüme, ... nichttext. Boden</v>
      </c>
      <c r="K59" s="17"/>
      <c r="L59" s="17"/>
      <c r="M59" s="687">
        <v>29.25</v>
      </c>
      <c r="N59" s="602"/>
      <c r="O59" s="688" t="s">
        <v>19</v>
      </c>
      <c r="P59" s="15"/>
      <c r="Q59" s="288"/>
      <c r="R59" s="189"/>
      <c r="S59" s="265"/>
      <c r="T59" s="689" t="str">
        <f t="shared" si="4"/>
        <v>0.052.2</v>
      </c>
      <c r="U59" s="690" t="str">
        <f t="shared" si="5"/>
        <v>Garderobenraum Kiga II und III</v>
      </c>
      <c r="V59" s="691" t="str">
        <f t="shared" si="6"/>
        <v>Umkleideraum</v>
      </c>
      <c r="W59" s="266"/>
      <c r="X59" s="134">
        <f t="shared" si="7"/>
        <v>0</v>
      </c>
      <c r="Y59" s="135">
        <f t="shared" si="8"/>
        <v>0</v>
      </c>
      <c r="Z59" s="135">
        <f t="shared" si="9"/>
        <v>0</v>
      </c>
      <c r="AA59" s="136">
        <f t="shared" si="10"/>
        <v>0</v>
      </c>
      <c r="AB59" s="134">
        <f t="shared" si="11"/>
        <v>29.25</v>
      </c>
      <c r="AC59" s="135">
        <f t="shared" si="12"/>
        <v>0</v>
      </c>
      <c r="AD59" s="135">
        <f t="shared" si="13"/>
        <v>0</v>
      </c>
      <c r="AE59" s="136">
        <f t="shared" si="14"/>
        <v>29.25</v>
      </c>
      <c r="AF59" s="134">
        <f t="shared" si="15"/>
        <v>0</v>
      </c>
      <c r="AG59" s="135">
        <f t="shared" si="16"/>
        <v>0</v>
      </c>
      <c r="AH59" s="135">
        <f t="shared" si="17"/>
        <v>0</v>
      </c>
      <c r="AI59" s="136">
        <f t="shared" si="18"/>
        <v>0</v>
      </c>
      <c r="AJ59" s="134">
        <f t="shared" si="19"/>
        <v>0</v>
      </c>
      <c r="AK59" s="135">
        <f t="shared" si="20"/>
        <v>0</v>
      </c>
      <c r="AL59" s="135">
        <f t="shared" si="21"/>
        <v>0</v>
      </c>
      <c r="AM59" s="136">
        <f t="shared" si="22"/>
        <v>0</v>
      </c>
      <c r="AN59" s="134">
        <f t="shared" si="23"/>
        <v>0</v>
      </c>
      <c r="AO59" s="135">
        <f t="shared" si="24"/>
        <v>0</v>
      </c>
      <c r="AP59" s="135">
        <f t="shared" si="25"/>
        <v>0</v>
      </c>
      <c r="AQ59" s="136">
        <f t="shared" si="26"/>
        <v>0</v>
      </c>
      <c r="AR59" s="134">
        <f t="shared" si="27"/>
        <v>0</v>
      </c>
      <c r="AS59" s="135">
        <f t="shared" si="28"/>
        <v>0</v>
      </c>
      <c r="AT59" s="135">
        <f t="shared" si="29"/>
        <v>0</v>
      </c>
      <c r="AU59" s="136">
        <f t="shared" si="30"/>
        <v>0</v>
      </c>
      <c r="AV59" s="134">
        <f t="shared" si="31"/>
        <v>0</v>
      </c>
      <c r="AW59" s="135">
        <f t="shared" si="32"/>
        <v>0</v>
      </c>
      <c r="AX59" s="135">
        <f t="shared" si="33"/>
        <v>0</v>
      </c>
      <c r="AY59" s="136">
        <f t="shared" si="34"/>
        <v>0</v>
      </c>
      <c r="AZ59" s="134">
        <f t="shared" si="35"/>
        <v>0</v>
      </c>
      <c r="BA59" s="135">
        <f t="shared" si="36"/>
        <v>0</v>
      </c>
      <c r="BB59" s="135">
        <f t="shared" si="37"/>
        <v>0</v>
      </c>
      <c r="BC59" s="136">
        <f t="shared" si="38"/>
        <v>0</v>
      </c>
      <c r="BD59" s="608">
        <f t="shared" si="39"/>
        <v>0</v>
      </c>
      <c r="BE59" s="604">
        <f t="shared" si="40"/>
        <v>0</v>
      </c>
      <c r="BF59" s="604">
        <f t="shared" si="41"/>
        <v>0</v>
      </c>
      <c r="BG59" s="609">
        <f t="shared" si="42"/>
        <v>0</v>
      </c>
      <c r="BH59" s="608">
        <f t="shared" si="43"/>
        <v>0</v>
      </c>
      <c r="BI59" s="604">
        <f t="shared" si="44"/>
        <v>0</v>
      </c>
      <c r="BJ59" s="604">
        <f t="shared" si="45"/>
        <v>0</v>
      </c>
      <c r="BK59" s="609">
        <f t="shared" si="46"/>
        <v>0</v>
      </c>
      <c r="BL59" s="608">
        <f t="shared" si="47"/>
        <v>0</v>
      </c>
      <c r="BM59" s="604">
        <f t="shared" si="48"/>
        <v>0</v>
      </c>
      <c r="BN59" s="604">
        <f t="shared" si="49"/>
        <v>0</v>
      </c>
      <c r="BO59" s="609">
        <f t="shared" si="50"/>
        <v>0</v>
      </c>
    </row>
    <row r="60" spans="1:67" s="244" customFormat="1" ht="15.75" customHeight="1">
      <c r="A60" s="678" t="s">
        <v>278</v>
      </c>
      <c r="B60" s="679" t="s">
        <v>265</v>
      </c>
      <c r="C60" s="679" t="s">
        <v>16</v>
      </c>
      <c r="D60" s="264" t="s">
        <v>22</v>
      </c>
      <c r="E60" s="685">
        <f t="shared" si="3"/>
        <v>1</v>
      </c>
      <c r="F60" s="654">
        <v>1</v>
      </c>
      <c r="G60" s="817">
        <f t="shared" si="52"/>
        <v>49</v>
      </c>
      <c r="H60" s="818"/>
      <c r="I60" s="653">
        <v>5</v>
      </c>
      <c r="J60" s="686" t="str">
        <f>IF(I60&gt;=1,VLOOKUP(I60,Tabelle1!A$1:B$13,2),"keine Zuweisung")</f>
        <v>Lager-/Wirtschaftsräume nichttext.Boden</v>
      </c>
      <c r="K60" s="17"/>
      <c r="L60" s="17"/>
      <c r="M60" s="687">
        <v>15.2</v>
      </c>
      <c r="N60" s="602"/>
      <c r="O60" s="688" t="s">
        <v>19</v>
      </c>
      <c r="P60" s="15"/>
      <c r="Q60" s="288"/>
      <c r="R60" s="189"/>
      <c r="S60" s="265"/>
      <c r="T60" s="689" t="str">
        <f t="shared" si="4"/>
        <v>0.056</v>
      </c>
      <c r="U60" s="690" t="str">
        <f t="shared" si="5"/>
        <v>Abstell-/Materialraum</v>
      </c>
      <c r="V60" s="691" t="str">
        <f t="shared" si="6"/>
        <v>Lagerraum</v>
      </c>
      <c r="W60" s="266"/>
      <c r="X60" s="134">
        <f t="shared" si="7"/>
        <v>0</v>
      </c>
      <c r="Y60" s="135">
        <f t="shared" si="8"/>
        <v>0</v>
      </c>
      <c r="Z60" s="135">
        <f t="shared" si="9"/>
        <v>0</v>
      </c>
      <c r="AA60" s="136">
        <f t="shared" si="10"/>
        <v>0</v>
      </c>
      <c r="AB60" s="134">
        <f t="shared" si="11"/>
        <v>0</v>
      </c>
      <c r="AC60" s="135">
        <f t="shared" si="12"/>
        <v>0</v>
      </c>
      <c r="AD60" s="135">
        <f t="shared" si="13"/>
        <v>0</v>
      </c>
      <c r="AE60" s="136">
        <f t="shared" si="14"/>
        <v>0</v>
      </c>
      <c r="AF60" s="134">
        <f t="shared" si="15"/>
        <v>0</v>
      </c>
      <c r="AG60" s="135">
        <f t="shared" si="16"/>
        <v>0</v>
      </c>
      <c r="AH60" s="135">
        <f t="shared" si="17"/>
        <v>0</v>
      </c>
      <c r="AI60" s="136">
        <f t="shared" si="18"/>
        <v>0</v>
      </c>
      <c r="AJ60" s="134">
        <f t="shared" si="19"/>
        <v>0</v>
      </c>
      <c r="AK60" s="135">
        <f t="shared" si="20"/>
        <v>0</v>
      </c>
      <c r="AL60" s="135">
        <f t="shared" si="21"/>
        <v>0</v>
      </c>
      <c r="AM60" s="136">
        <f t="shared" si="22"/>
        <v>0</v>
      </c>
      <c r="AN60" s="134">
        <f t="shared" si="23"/>
        <v>15.2</v>
      </c>
      <c r="AO60" s="135">
        <f t="shared" si="24"/>
        <v>0</v>
      </c>
      <c r="AP60" s="135">
        <f t="shared" si="25"/>
        <v>0</v>
      </c>
      <c r="AQ60" s="136">
        <f t="shared" si="26"/>
        <v>15.2</v>
      </c>
      <c r="AR60" s="134">
        <f t="shared" si="27"/>
        <v>0</v>
      </c>
      <c r="AS60" s="135">
        <f t="shared" si="28"/>
        <v>0</v>
      </c>
      <c r="AT60" s="135">
        <f t="shared" si="29"/>
        <v>0</v>
      </c>
      <c r="AU60" s="136">
        <f t="shared" si="30"/>
        <v>0</v>
      </c>
      <c r="AV60" s="134">
        <f t="shared" si="31"/>
        <v>0</v>
      </c>
      <c r="AW60" s="135">
        <f t="shared" si="32"/>
        <v>0</v>
      </c>
      <c r="AX60" s="135">
        <f t="shared" si="33"/>
        <v>0</v>
      </c>
      <c r="AY60" s="136">
        <f t="shared" si="34"/>
        <v>0</v>
      </c>
      <c r="AZ60" s="134">
        <f t="shared" si="35"/>
        <v>0</v>
      </c>
      <c r="BA60" s="135">
        <f t="shared" si="36"/>
        <v>0</v>
      </c>
      <c r="BB60" s="135">
        <f t="shared" si="37"/>
        <v>0</v>
      </c>
      <c r="BC60" s="136">
        <f t="shared" si="38"/>
        <v>0</v>
      </c>
      <c r="BD60" s="608">
        <f t="shared" si="39"/>
        <v>0</v>
      </c>
      <c r="BE60" s="604">
        <f t="shared" si="40"/>
        <v>0</v>
      </c>
      <c r="BF60" s="604">
        <f t="shared" si="41"/>
        <v>0</v>
      </c>
      <c r="BG60" s="609">
        <f t="shared" si="42"/>
        <v>0</v>
      </c>
      <c r="BH60" s="608">
        <f t="shared" si="43"/>
        <v>0</v>
      </c>
      <c r="BI60" s="604">
        <f t="shared" si="44"/>
        <v>0</v>
      </c>
      <c r="BJ60" s="604">
        <f t="shared" si="45"/>
        <v>0</v>
      </c>
      <c r="BK60" s="609">
        <f t="shared" si="46"/>
        <v>0</v>
      </c>
      <c r="BL60" s="608">
        <f t="shared" si="47"/>
        <v>0</v>
      </c>
      <c r="BM60" s="604">
        <f t="shared" si="48"/>
        <v>0</v>
      </c>
      <c r="BN60" s="604">
        <f t="shared" si="49"/>
        <v>0</v>
      </c>
      <c r="BO60" s="609">
        <f t="shared" si="50"/>
        <v>0</v>
      </c>
    </row>
    <row r="61" spans="1:67" s="244" customFormat="1" ht="15.75" customHeight="1">
      <c r="A61" s="681" t="s">
        <v>279</v>
      </c>
      <c r="B61" s="680" t="s">
        <v>280</v>
      </c>
      <c r="C61" s="680" t="s">
        <v>11</v>
      </c>
      <c r="D61" s="264" t="s">
        <v>22</v>
      </c>
      <c r="E61" s="685">
        <f t="shared" si="3"/>
        <v>1</v>
      </c>
      <c r="F61" s="654">
        <v>1</v>
      </c>
      <c r="G61" s="817">
        <f t="shared" si="52"/>
        <v>49</v>
      </c>
      <c r="H61" s="818"/>
      <c r="I61" s="653">
        <v>3</v>
      </c>
      <c r="J61" s="686" t="str">
        <f>IF(I61&gt;=1,VLOOKUP(I61,Tabelle1!A$1:B$13,2),"keine Zuweisung")</f>
        <v>Flure nichttext. Boden</v>
      </c>
      <c r="K61" s="17"/>
      <c r="L61" s="17"/>
      <c r="M61" s="687">
        <v>76.9</v>
      </c>
      <c r="N61" s="602"/>
      <c r="O61" s="688" t="s">
        <v>19</v>
      </c>
      <c r="P61" s="15"/>
      <c r="Q61" s="288"/>
      <c r="R61" s="189"/>
      <c r="S61" s="265"/>
      <c r="T61" s="689" t="str">
        <f aca="true" t="shared" si="53" ref="T61:T84">A61</f>
        <v>0.057</v>
      </c>
      <c r="U61" s="690" t="str">
        <f aca="true" t="shared" si="54" ref="U61:U84">B61</f>
        <v>Flur West</v>
      </c>
      <c r="V61" s="691" t="str">
        <f aca="true" t="shared" si="55" ref="V61:V84">C61</f>
        <v>Flur</v>
      </c>
      <c r="W61" s="266"/>
      <c r="X61" s="134">
        <f aca="true" t="shared" si="56" ref="X61:X82">IF($X$6=I61,M61,0)*IF($X$10=G61,1,0)</f>
        <v>0</v>
      </c>
      <c r="Y61" s="135">
        <f aca="true" t="shared" si="57" ref="Y61:Y82">IF($X$6=I61,M61,0)*IF($Y$10=G61,1,0)</f>
        <v>0</v>
      </c>
      <c r="Z61" s="135">
        <f aca="true" t="shared" si="58" ref="Z61:Z82">IF($X$6=I61,M61,0)*IF($Z$10=G61,1,0)</f>
        <v>0</v>
      </c>
      <c r="AA61" s="136">
        <f aca="true" t="shared" si="59" ref="AA61:AA82">IF($X$6=I61,M61,0)</f>
        <v>0</v>
      </c>
      <c r="AB61" s="134">
        <f aca="true" t="shared" si="60" ref="AB61:AB82">IF($AB$6=I61,M61,0)*IF($AB$10=G61,1,0)</f>
        <v>0</v>
      </c>
      <c r="AC61" s="135">
        <f aca="true" t="shared" si="61" ref="AC61:AC82">IF($AB$6=I61,M61,0)*IF($AC$10=G61,1,0)</f>
        <v>0</v>
      </c>
      <c r="AD61" s="135">
        <f aca="true" t="shared" si="62" ref="AD61:AD82">IF($AB$6=I61,M61,0)*IF($AD$10=G61,1,0)</f>
        <v>0</v>
      </c>
      <c r="AE61" s="136">
        <f aca="true" t="shared" si="63" ref="AE61:AE82">IF($AB$6=I61,M61,0)</f>
        <v>0</v>
      </c>
      <c r="AF61" s="134">
        <f aca="true" t="shared" si="64" ref="AF61:AF82">IF($AF$6=I61,M61,0)*IF($AF$10=G61,1,0)</f>
        <v>76.9</v>
      </c>
      <c r="AG61" s="135">
        <f aca="true" t="shared" si="65" ref="AG61:AG82">IF($AF$6=I61,M61,0)*IF($AG$10=G61,1,0)</f>
        <v>0</v>
      </c>
      <c r="AH61" s="135">
        <f aca="true" t="shared" si="66" ref="AH61:AH82">IF($AF$6=I61,M61,0)*IF($AH$10=G61,1,0)</f>
        <v>0</v>
      </c>
      <c r="AI61" s="136">
        <f aca="true" t="shared" si="67" ref="AI61:AI82">IF($AF$6=I61,M61,0)</f>
        <v>76.9</v>
      </c>
      <c r="AJ61" s="134">
        <f aca="true" t="shared" si="68" ref="AJ61:AJ82">IF($AJ$6=I61,M61,0)*IF($AJ$10=G61,1,0)</f>
        <v>0</v>
      </c>
      <c r="AK61" s="135">
        <f aca="true" t="shared" si="69" ref="AK61:AK82">IF($AJ$6=I61,M61,0)*IF($AK$10=G61,1,0)</f>
        <v>0</v>
      </c>
      <c r="AL61" s="135">
        <f aca="true" t="shared" si="70" ref="AL61:AL82">IF($AJ$6=I61,M61,0)*IF($AL$10=G61,1,0)</f>
        <v>0</v>
      </c>
      <c r="AM61" s="136">
        <f aca="true" t="shared" si="71" ref="AM61:AM82">IF($AJ$6=I61,M61,0)</f>
        <v>0</v>
      </c>
      <c r="AN61" s="134">
        <f aca="true" t="shared" si="72" ref="AN61:AN82">IF($AN$6=I61,M61,0)*IF($AN$10=G61,1,0)</f>
        <v>0</v>
      </c>
      <c r="AO61" s="135">
        <f aca="true" t="shared" si="73" ref="AO61:AO82">IF($AN$6=I61,M61,0)*IF($AO$10=G61,1,0)</f>
        <v>0</v>
      </c>
      <c r="AP61" s="135">
        <f aca="true" t="shared" si="74" ref="AP61:AP82">IF($AN$6=I61,M61,0)*IF($AP$10=G61,1,0)</f>
        <v>0</v>
      </c>
      <c r="AQ61" s="136">
        <f aca="true" t="shared" si="75" ref="AQ61:AQ82">IF($AN$6=I61,M61,0)</f>
        <v>0</v>
      </c>
      <c r="AR61" s="134">
        <f aca="true" t="shared" si="76" ref="AR61:AR82">IF($AR$6=I61,M61,0)*IF($AR$10=G61,1,0)</f>
        <v>0</v>
      </c>
      <c r="AS61" s="135">
        <f aca="true" t="shared" si="77" ref="AS61:AS82">IF($AR$6=I61,M61,0)*IF($AS$10=G61,1,0)</f>
        <v>0</v>
      </c>
      <c r="AT61" s="135">
        <f aca="true" t="shared" si="78" ref="AT61:AT82">IF($AR$6=I61,M61,0)*IF($AT$10=G61,1,0)</f>
        <v>0</v>
      </c>
      <c r="AU61" s="136">
        <f aca="true" t="shared" si="79" ref="AU61:AU82">IF($AR$6=I61,M61,0)</f>
        <v>0</v>
      </c>
      <c r="AV61" s="134">
        <f aca="true" t="shared" si="80" ref="AV61:AV82">IF($AV$6=I61,M61,0)*IF($AV$10=G61,1,0)</f>
        <v>0</v>
      </c>
      <c r="AW61" s="135">
        <f aca="true" t="shared" si="81" ref="AW61:AW82">IF($AV$6=I61,M61,0)*IF($AW$10=G61,1,0)</f>
        <v>0</v>
      </c>
      <c r="AX61" s="135">
        <f aca="true" t="shared" si="82" ref="AX61:AX82">IF($AV$6=I61,M61,0)*IF($AX$10=G61,1,0)</f>
        <v>0</v>
      </c>
      <c r="AY61" s="136">
        <f aca="true" t="shared" si="83" ref="AY61:AY82">IF($AV$6=I61,M61,0)</f>
        <v>0</v>
      </c>
      <c r="AZ61" s="134">
        <f aca="true" t="shared" si="84" ref="AZ61:AZ82">IF($AZ$6=I61,M61,0)*IF($AZ$10=G61,1,0)</f>
        <v>0</v>
      </c>
      <c r="BA61" s="135">
        <f aca="true" t="shared" si="85" ref="BA61:BA82">IF($AZ$6=I61,M61,0)*IF($BA$10=G61,1,0)</f>
        <v>0</v>
      </c>
      <c r="BB61" s="135">
        <f aca="true" t="shared" si="86" ref="BB61:BB82">IF($AZ$6=I61,M61,0)*IF($BB$10=G61,1,0)</f>
        <v>0</v>
      </c>
      <c r="BC61" s="136">
        <f aca="true" t="shared" si="87" ref="BC61:BC82">IF($AZ$6=I61,M61,0)</f>
        <v>0</v>
      </c>
      <c r="BD61" s="608">
        <f aca="true" t="shared" si="88" ref="BD61:BD82">IF($BD$6=I61,M61,0)*IF($BD$10=G61,1,0)</f>
        <v>0</v>
      </c>
      <c r="BE61" s="604">
        <f aca="true" t="shared" si="89" ref="BE61:BE82">IF($BD$6=I61,M61,0)*IF($BE$10=G61,1,0)</f>
        <v>0</v>
      </c>
      <c r="BF61" s="604">
        <f aca="true" t="shared" si="90" ref="BF61:BF82">IF($BD$6=I61,M61,0)*IF($BF$10=G61,1,0)</f>
        <v>0</v>
      </c>
      <c r="BG61" s="609">
        <f aca="true" t="shared" si="91" ref="BG61:BG82">IF($BD$6=I61,M61,0)</f>
        <v>0</v>
      </c>
      <c r="BH61" s="608">
        <f aca="true" t="shared" si="92" ref="BH61:BH82">IF($BH$6=I61,Q61,0)*IF($BH$10=G61,1,0)</f>
        <v>0</v>
      </c>
      <c r="BI61" s="604">
        <f aca="true" t="shared" si="93" ref="BI61:BI82">IF($BH$6=I61,Q61,0)*IF($BI$10=G61,1,0)</f>
        <v>0</v>
      </c>
      <c r="BJ61" s="604">
        <f aca="true" t="shared" si="94" ref="BJ61:BJ82">IF($BH$6=I61,Q61,0)*IF($BJ$10=G61,1,0)</f>
        <v>0</v>
      </c>
      <c r="BK61" s="609">
        <f aca="true" t="shared" si="95" ref="BK61:BK82">IF($BH$6=I61,Q61,0)</f>
        <v>0</v>
      </c>
      <c r="BL61" s="608">
        <f aca="true" t="shared" si="96" ref="BL61:BL82">IF($BL$6=I61,N61,0)*IF($BL$10=G61,1,0)</f>
        <v>0</v>
      </c>
      <c r="BM61" s="604">
        <f aca="true" t="shared" si="97" ref="BM61:BM82">IF($BL$6=I61,N61,0)*IF($BM$10=G61,1,0)</f>
        <v>0</v>
      </c>
      <c r="BN61" s="604">
        <f aca="true" t="shared" si="98" ref="BN61:BN82">IF($BL$6=I61,N61,0)*IF($BN$10=G61,1,0)</f>
        <v>0</v>
      </c>
      <c r="BO61" s="609">
        <f aca="true" t="shared" si="99" ref="BO61:BO82">IF($BL$6=I61,N61,0)</f>
        <v>0</v>
      </c>
    </row>
    <row r="62" spans="1:67" s="244" customFormat="1" ht="15.75" customHeight="1">
      <c r="A62" s="681" t="s">
        <v>281</v>
      </c>
      <c r="B62" s="680" t="s">
        <v>282</v>
      </c>
      <c r="C62" s="680" t="s">
        <v>257</v>
      </c>
      <c r="D62" s="264" t="s">
        <v>22</v>
      </c>
      <c r="E62" s="685">
        <f t="shared" si="3"/>
        <v>1</v>
      </c>
      <c r="F62" s="647">
        <v>1</v>
      </c>
      <c r="G62" s="817">
        <f t="shared" si="52"/>
        <v>49</v>
      </c>
      <c r="H62" s="818"/>
      <c r="I62" s="653">
        <v>3</v>
      </c>
      <c r="J62" s="686" t="str">
        <f>IF(I62&gt;=1,VLOOKUP(I62,Tabelle1!A$1:B$13,2),"keine Zuweisung")</f>
        <v>Flure nichttext. Boden</v>
      </c>
      <c r="K62" s="17"/>
      <c r="L62" s="17"/>
      <c r="M62" s="687">
        <v>42.5</v>
      </c>
      <c r="N62" s="602"/>
      <c r="O62" s="688" t="s">
        <v>19</v>
      </c>
      <c r="P62" s="15"/>
      <c r="Q62" s="288"/>
      <c r="R62" s="189"/>
      <c r="S62" s="265"/>
      <c r="T62" s="689" t="str">
        <f t="shared" si="53"/>
        <v>0.059</v>
      </c>
      <c r="U62" s="690" t="str">
        <f t="shared" si="54"/>
        <v>Halle</v>
      </c>
      <c r="V62" s="691" t="str">
        <f t="shared" si="55"/>
        <v>Aufenthaltsraum</v>
      </c>
      <c r="W62" s="266"/>
      <c r="X62" s="134">
        <f t="shared" si="56"/>
        <v>0</v>
      </c>
      <c r="Y62" s="135">
        <f t="shared" si="57"/>
        <v>0</v>
      </c>
      <c r="Z62" s="135">
        <f t="shared" si="58"/>
        <v>0</v>
      </c>
      <c r="AA62" s="136">
        <f t="shared" si="59"/>
        <v>0</v>
      </c>
      <c r="AB62" s="134">
        <f t="shared" si="60"/>
        <v>0</v>
      </c>
      <c r="AC62" s="135">
        <f t="shared" si="61"/>
        <v>0</v>
      </c>
      <c r="AD62" s="135">
        <f t="shared" si="62"/>
        <v>0</v>
      </c>
      <c r="AE62" s="136">
        <f t="shared" si="63"/>
        <v>0</v>
      </c>
      <c r="AF62" s="134">
        <f t="shared" si="64"/>
        <v>42.5</v>
      </c>
      <c r="AG62" s="135">
        <f t="shared" si="65"/>
        <v>0</v>
      </c>
      <c r="AH62" s="135">
        <f t="shared" si="66"/>
        <v>0</v>
      </c>
      <c r="AI62" s="136">
        <f t="shared" si="67"/>
        <v>42.5</v>
      </c>
      <c r="AJ62" s="134">
        <f t="shared" si="68"/>
        <v>0</v>
      </c>
      <c r="AK62" s="135">
        <f t="shared" si="69"/>
        <v>0</v>
      </c>
      <c r="AL62" s="135">
        <f t="shared" si="70"/>
        <v>0</v>
      </c>
      <c r="AM62" s="136">
        <f t="shared" si="71"/>
        <v>0</v>
      </c>
      <c r="AN62" s="134">
        <f t="shared" si="72"/>
        <v>0</v>
      </c>
      <c r="AO62" s="135">
        <f t="shared" si="73"/>
        <v>0</v>
      </c>
      <c r="AP62" s="135">
        <f t="shared" si="74"/>
        <v>0</v>
      </c>
      <c r="AQ62" s="136">
        <f t="shared" si="75"/>
        <v>0</v>
      </c>
      <c r="AR62" s="134">
        <f t="shared" si="76"/>
        <v>0</v>
      </c>
      <c r="AS62" s="135">
        <f t="shared" si="77"/>
        <v>0</v>
      </c>
      <c r="AT62" s="135">
        <f t="shared" si="78"/>
        <v>0</v>
      </c>
      <c r="AU62" s="136">
        <f t="shared" si="79"/>
        <v>0</v>
      </c>
      <c r="AV62" s="134">
        <f t="shared" si="80"/>
        <v>0</v>
      </c>
      <c r="AW62" s="135">
        <f t="shared" si="81"/>
        <v>0</v>
      </c>
      <c r="AX62" s="135">
        <f t="shared" si="82"/>
        <v>0</v>
      </c>
      <c r="AY62" s="136">
        <f t="shared" si="83"/>
        <v>0</v>
      </c>
      <c r="AZ62" s="134">
        <f t="shared" si="84"/>
        <v>0</v>
      </c>
      <c r="BA62" s="135">
        <f t="shared" si="85"/>
        <v>0</v>
      </c>
      <c r="BB62" s="135">
        <f t="shared" si="86"/>
        <v>0</v>
      </c>
      <c r="BC62" s="136">
        <f t="shared" si="87"/>
        <v>0</v>
      </c>
      <c r="BD62" s="608">
        <f t="shared" si="88"/>
        <v>0</v>
      </c>
      <c r="BE62" s="604">
        <f t="shared" si="89"/>
        <v>0</v>
      </c>
      <c r="BF62" s="604">
        <f t="shared" si="90"/>
        <v>0</v>
      </c>
      <c r="BG62" s="609">
        <f t="shared" si="91"/>
        <v>0</v>
      </c>
      <c r="BH62" s="608">
        <f t="shared" si="92"/>
        <v>0</v>
      </c>
      <c r="BI62" s="604">
        <f t="shared" si="93"/>
        <v>0</v>
      </c>
      <c r="BJ62" s="604">
        <f t="shared" si="94"/>
        <v>0</v>
      </c>
      <c r="BK62" s="609">
        <f t="shared" si="95"/>
        <v>0</v>
      </c>
      <c r="BL62" s="608">
        <f t="shared" si="96"/>
        <v>0</v>
      </c>
      <c r="BM62" s="604">
        <f t="shared" si="97"/>
        <v>0</v>
      </c>
      <c r="BN62" s="604">
        <f t="shared" si="98"/>
        <v>0</v>
      </c>
      <c r="BO62" s="609">
        <f t="shared" si="99"/>
        <v>0</v>
      </c>
    </row>
    <row r="63" spans="1:67" s="244" customFormat="1" ht="15.75" customHeight="1">
      <c r="A63" s="681" t="s">
        <v>283</v>
      </c>
      <c r="B63" s="680" t="s">
        <v>284</v>
      </c>
      <c r="C63" s="680" t="s">
        <v>11</v>
      </c>
      <c r="D63" s="264" t="s">
        <v>22</v>
      </c>
      <c r="E63" s="685">
        <f t="shared" si="3"/>
        <v>1</v>
      </c>
      <c r="F63" s="647">
        <v>1</v>
      </c>
      <c r="G63" s="817">
        <f t="shared" si="52"/>
        <v>49</v>
      </c>
      <c r="H63" s="818"/>
      <c r="I63" s="653">
        <v>3</v>
      </c>
      <c r="J63" s="686" t="str">
        <f>IF(I63&gt;=1,VLOOKUP(I63,Tabelle1!A$1:B$13,2),"keine Zuweisung")</f>
        <v>Flure nichttext. Boden</v>
      </c>
      <c r="K63" s="17"/>
      <c r="L63" s="17"/>
      <c r="M63" s="687">
        <v>123.7</v>
      </c>
      <c r="N63" s="602"/>
      <c r="O63" s="688" t="s">
        <v>19</v>
      </c>
      <c r="P63" s="15"/>
      <c r="Q63" s="288"/>
      <c r="R63" s="189"/>
      <c r="S63" s="265"/>
      <c r="T63" s="689" t="str">
        <f t="shared" si="53"/>
        <v>0.060</v>
      </c>
      <c r="U63" s="690" t="str">
        <f t="shared" si="54"/>
        <v>Diele</v>
      </c>
      <c r="V63" s="691" t="str">
        <f t="shared" si="55"/>
        <v>Flur</v>
      </c>
      <c r="W63" s="266"/>
      <c r="X63" s="134">
        <f t="shared" si="56"/>
        <v>0</v>
      </c>
      <c r="Y63" s="135">
        <f t="shared" si="57"/>
        <v>0</v>
      </c>
      <c r="Z63" s="135">
        <f t="shared" si="58"/>
        <v>0</v>
      </c>
      <c r="AA63" s="136">
        <f t="shared" si="59"/>
        <v>0</v>
      </c>
      <c r="AB63" s="134">
        <f t="shared" si="60"/>
        <v>0</v>
      </c>
      <c r="AC63" s="135">
        <f t="shared" si="61"/>
        <v>0</v>
      </c>
      <c r="AD63" s="135">
        <f t="shared" si="62"/>
        <v>0</v>
      </c>
      <c r="AE63" s="136">
        <f t="shared" si="63"/>
        <v>0</v>
      </c>
      <c r="AF63" s="134">
        <f t="shared" si="64"/>
        <v>123.7</v>
      </c>
      <c r="AG63" s="135">
        <f t="shared" si="65"/>
        <v>0</v>
      </c>
      <c r="AH63" s="135">
        <f t="shared" si="66"/>
        <v>0</v>
      </c>
      <c r="AI63" s="136">
        <f t="shared" si="67"/>
        <v>123.7</v>
      </c>
      <c r="AJ63" s="134">
        <f t="shared" si="68"/>
        <v>0</v>
      </c>
      <c r="AK63" s="135">
        <f t="shared" si="69"/>
        <v>0</v>
      </c>
      <c r="AL63" s="135">
        <f t="shared" si="70"/>
        <v>0</v>
      </c>
      <c r="AM63" s="136">
        <f t="shared" si="71"/>
        <v>0</v>
      </c>
      <c r="AN63" s="134">
        <f t="shared" si="72"/>
        <v>0</v>
      </c>
      <c r="AO63" s="135">
        <f t="shared" si="73"/>
        <v>0</v>
      </c>
      <c r="AP63" s="135">
        <f t="shared" si="74"/>
        <v>0</v>
      </c>
      <c r="AQ63" s="136">
        <f t="shared" si="75"/>
        <v>0</v>
      </c>
      <c r="AR63" s="134">
        <f t="shared" si="76"/>
        <v>0</v>
      </c>
      <c r="AS63" s="135">
        <f t="shared" si="77"/>
        <v>0</v>
      </c>
      <c r="AT63" s="135">
        <f t="shared" si="78"/>
        <v>0</v>
      </c>
      <c r="AU63" s="136">
        <f t="shared" si="79"/>
        <v>0</v>
      </c>
      <c r="AV63" s="134">
        <f t="shared" si="80"/>
        <v>0</v>
      </c>
      <c r="AW63" s="135">
        <f t="shared" si="81"/>
        <v>0</v>
      </c>
      <c r="AX63" s="135">
        <f t="shared" si="82"/>
        <v>0</v>
      </c>
      <c r="AY63" s="136">
        <f t="shared" si="83"/>
        <v>0</v>
      </c>
      <c r="AZ63" s="134">
        <f t="shared" si="84"/>
        <v>0</v>
      </c>
      <c r="BA63" s="135">
        <f t="shared" si="85"/>
        <v>0</v>
      </c>
      <c r="BB63" s="135">
        <f t="shared" si="86"/>
        <v>0</v>
      </c>
      <c r="BC63" s="136">
        <f t="shared" si="87"/>
        <v>0</v>
      </c>
      <c r="BD63" s="608">
        <f t="shared" si="88"/>
        <v>0</v>
      </c>
      <c r="BE63" s="604">
        <f t="shared" si="89"/>
        <v>0</v>
      </c>
      <c r="BF63" s="604">
        <f t="shared" si="90"/>
        <v>0</v>
      </c>
      <c r="BG63" s="609">
        <f t="shared" si="91"/>
        <v>0</v>
      </c>
      <c r="BH63" s="608">
        <f t="shared" si="92"/>
        <v>0</v>
      </c>
      <c r="BI63" s="604">
        <f t="shared" si="93"/>
        <v>0</v>
      </c>
      <c r="BJ63" s="604">
        <f t="shared" si="94"/>
        <v>0</v>
      </c>
      <c r="BK63" s="609">
        <f t="shared" si="95"/>
        <v>0</v>
      </c>
      <c r="BL63" s="608">
        <f t="shared" si="96"/>
        <v>0</v>
      </c>
      <c r="BM63" s="604">
        <f t="shared" si="97"/>
        <v>0</v>
      </c>
      <c r="BN63" s="604">
        <f t="shared" si="98"/>
        <v>0</v>
      </c>
      <c r="BO63" s="609">
        <f t="shared" si="99"/>
        <v>0</v>
      </c>
    </row>
    <row r="64" spans="1:67" s="244" customFormat="1" ht="15.75" customHeight="1">
      <c r="A64" s="681" t="s">
        <v>285</v>
      </c>
      <c r="B64" s="680" t="s">
        <v>286</v>
      </c>
      <c r="C64" s="680" t="s">
        <v>11</v>
      </c>
      <c r="D64" s="264" t="s">
        <v>22</v>
      </c>
      <c r="E64" s="685">
        <f t="shared" si="3"/>
        <v>1</v>
      </c>
      <c r="F64" s="647">
        <v>1</v>
      </c>
      <c r="G64" s="817">
        <f t="shared" si="52"/>
        <v>49</v>
      </c>
      <c r="H64" s="818"/>
      <c r="I64" s="653">
        <v>3</v>
      </c>
      <c r="J64" s="686" t="str">
        <f>IF(I64&gt;=1,VLOOKUP(I64,Tabelle1!A$1:B$13,2),"keine Zuweisung")</f>
        <v>Flure nichttext. Boden</v>
      </c>
      <c r="K64" s="17"/>
      <c r="L64" s="17"/>
      <c r="M64" s="687">
        <v>56.75</v>
      </c>
      <c r="N64" s="602"/>
      <c r="O64" s="688" t="s">
        <v>19</v>
      </c>
      <c r="P64" s="15"/>
      <c r="Q64" s="288"/>
      <c r="R64" s="189"/>
      <c r="S64" s="265"/>
      <c r="T64" s="689" t="str">
        <f t="shared" si="53"/>
        <v>0.061</v>
      </c>
      <c r="U64" s="690" t="str">
        <f t="shared" si="54"/>
        <v>Flur Ost</v>
      </c>
      <c r="V64" s="691" t="str">
        <f t="shared" si="55"/>
        <v>Flur</v>
      </c>
      <c r="W64" s="266"/>
      <c r="X64" s="134">
        <f t="shared" si="56"/>
        <v>0</v>
      </c>
      <c r="Y64" s="135">
        <f t="shared" si="57"/>
        <v>0</v>
      </c>
      <c r="Z64" s="135">
        <f t="shared" si="58"/>
        <v>0</v>
      </c>
      <c r="AA64" s="136">
        <f t="shared" si="59"/>
        <v>0</v>
      </c>
      <c r="AB64" s="134">
        <f t="shared" si="60"/>
        <v>0</v>
      </c>
      <c r="AC64" s="135">
        <f t="shared" si="61"/>
        <v>0</v>
      </c>
      <c r="AD64" s="135">
        <f t="shared" si="62"/>
        <v>0</v>
      </c>
      <c r="AE64" s="136">
        <f t="shared" si="63"/>
        <v>0</v>
      </c>
      <c r="AF64" s="134">
        <f t="shared" si="64"/>
        <v>56.75</v>
      </c>
      <c r="AG64" s="135">
        <f t="shared" si="65"/>
        <v>0</v>
      </c>
      <c r="AH64" s="135">
        <f t="shared" si="66"/>
        <v>0</v>
      </c>
      <c r="AI64" s="136">
        <f t="shared" si="67"/>
        <v>56.75</v>
      </c>
      <c r="AJ64" s="134">
        <f t="shared" si="68"/>
        <v>0</v>
      </c>
      <c r="AK64" s="135">
        <f t="shared" si="69"/>
        <v>0</v>
      </c>
      <c r="AL64" s="135">
        <f t="shared" si="70"/>
        <v>0</v>
      </c>
      <c r="AM64" s="136">
        <f t="shared" si="71"/>
        <v>0</v>
      </c>
      <c r="AN64" s="134">
        <f t="shared" si="72"/>
        <v>0</v>
      </c>
      <c r="AO64" s="135">
        <f t="shared" si="73"/>
        <v>0</v>
      </c>
      <c r="AP64" s="135">
        <f t="shared" si="74"/>
        <v>0</v>
      </c>
      <c r="AQ64" s="136">
        <f t="shared" si="75"/>
        <v>0</v>
      </c>
      <c r="AR64" s="134">
        <f t="shared" si="76"/>
        <v>0</v>
      </c>
      <c r="AS64" s="135">
        <f t="shared" si="77"/>
        <v>0</v>
      </c>
      <c r="AT64" s="135">
        <f t="shared" si="78"/>
        <v>0</v>
      </c>
      <c r="AU64" s="136">
        <f t="shared" si="79"/>
        <v>0</v>
      </c>
      <c r="AV64" s="134">
        <f t="shared" si="80"/>
        <v>0</v>
      </c>
      <c r="AW64" s="135">
        <f t="shared" si="81"/>
        <v>0</v>
      </c>
      <c r="AX64" s="135">
        <f t="shared" si="82"/>
        <v>0</v>
      </c>
      <c r="AY64" s="136">
        <f t="shared" si="83"/>
        <v>0</v>
      </c>
      <c r="AZ64" s="134">
        <f t="shared" si="84"/>
        <v>0</v>
      </c>
      <c r="BA64" s="135">
        <f t="shared" si="85"/>
        <v>0</v>
      </c>
      <c r="BB64" s="135">
        <f t="shared" si="86"/>
        <v>0</v>
      </c>
      <c r="BC64" s="136">
        <f t="shared" si="87"/>
        <v>0</v>
      </c>
      <c r="BD64" s="608">
        <f t="shared" si="88"/>
        <v>0</v>
      </c>
      <c r="BE64" s="604">
        <f t="shared" si="89"/>
        <v>0</v>
      </c>
      <c r="BF64" s="604">
        <f t="shared" si="90"/>
        <v>0</v>
      </c>
      <c r="BG64" s="609">
        <f t="shared" si="91"/>
        <v>0</v>
      </c>
      <c r="BH64" s="608">
        <f t="shared" si="92"/>
        <v>0</v>
      </c>
      <c r="BI64" s="604">
        <f t="shared" si="93"/>
        <v>0</v>
      </c>
      <c r="BJ64" s="604">
        <f t="shared" si="94"/>
        <v>0</v>
      </c>
      <c r="BK64" s="609">
        <f t="shared" si="95"/>
        <v>0</v>
      </c>
      <c r="BL64" s="608">
        <f t="shared" si="96"/>
        <v>0</v>
      </c>
      <c r="BM64" s="604">
        <f t="shared" si="97"/>
        <v>0</v>
      </c>
      <c r="BN64" s="604">
        <f t="shared" si="98"/>
        <v>0</v>
      </c>
      <c r="BO64" s="609">
        <f t="shared" si="99"/>
        <v>0</v>
      </c>
    </row>
    <row r="65" spans="1:67" s="244" customFormat="1" ht="15.75" customHeight="1">
      <c r="A65" s="681" t="s">
        <v>287</v>
      </c>
      <c r="B65" s="680" t="s">
        <v>288</v>
      </c>
      <c r="C65" s="680" t="s">
        <v>18</v>
      </c>
      <c r="D65" s="264" t="s">
        <v>22</v>
      </c>
      <c r="E65" s="685">
        <f t="shared" si="3"/>
        <v>1</v>
      </c>
      <c r="F65" s="647">
        <v>1</v>
      </c>
      <c r="G65" s="817">
        <f t="shared" si="52"/>
        <v>49</v>
      </c>
      <c r="H65" s="818"/>
      <c r="I65" s="653">
        <v>2</v>
      </c>
      <c r="J65" s="686" t="str">
        <f>IF(I65&gt;=1,VLOOKUP(I65,Tabelle1!A$1:B$13,2),"keine Zuweisung")</f>
        <v>Büro-/Klassen-/Mehrzweckräüme, ... nichttext. Boden</v>
      </c>
      <c r="K65" s="297"/>
      <c r="L65" s="17"/>
      <c r="M65" s="687">
        <v>64.5</v>
      </c>
      <c r="N65" s="602"/>
      <c r="O65" s="688" t="s">
        <v>19</v>
      </c>
      <c r="P65" s="15"/>
      <c r="Q65" s="288"/>
      <c r="R65" s="189"/>
      <c r="S65" s="265"/>
      <c r="T65" s="689" t="str">
        <f t="shared" si="53"/>
        <v>0.007</v>
      </c>
      <c r="U65" s="690" t="str">
        <f t="shared" si="54"/>
        <v>Mehrzweckraum/ Bewegungsraum</v>
      </c>
      <c r="V65" s="691" t="str">
        <f t="shared" si="55"/>
        <v>Gemeinschaftsraum</v>
      </c>
      <c r="W65" s="266"/>
      <c r="X65" s="134">
        <f t="shared" si="56"/>
        <v>0</v>
      </c>
      <c r="Y65" s="135">
        <f t="shared" si="57"/>
        <v>0</v>
      </c>
      <c r="Z65" s="135">
        <f t="shared" si="58"/>
        <v>0</v>
      </c>
      <c r="AA65" s="136">
        <f t="shared" si="59"/>
        <v>0</v>
      </c>
      <c r="AB65" s="134">
        <f t="shared" si="60"/>
        <v>64.5</v>
      </c>
      <c r="AC65" s="135">
        <f t="shared" si="61"/>
        <v>0</v>
      </c>
      <c r="AD65" s="135">
        <f t="shared" si="62"/>
        <v>0</v>
      </c>
      <c r="AE65" s="136">
        <f t="shared" si="63"/>
        <v>64.5</v>
      </c>
      <c r="AF65" s="134">
        <f t="shared" si="64"/>
        <v>0</v>
      </c>
      <c r="AG65" s="135">
        <f t="shared" si="65"/>
        <v>0</v>
      </c>
      <c r="AH65" s="135">
        <f t="shared" si="66"/>
        <v>0</v>
      </c>
      <c r="AI65" s="136">
        <f t="shared" si="67"/>
        <v>0</v>
      </c>
      <c r="AJ65" s="134">
        <f t="shared" si="68"/>
        <v>0</v>
      </c>
      <c r="AK65" s="135">
        <f t="shared" si="69"/>
        <v>0</v>
      </c>
      <c r="AL65" s="135">
        <f t="shared" si="70"/>
        <v>0</v>
      </c>
      <c r="AM65" s="136">
        <f t="shared" si="71"/>
        <v>0</v>
      </c>
      <c r="AN65" s="134">
        <f t="shared" si="72"/>
        <v>0</v>
      </c>
      <c r="AO65" s="135">
        <f t="shared" si="73"/>
        <v>0</v>
      </c>
      <c r="AP65" s="135">
        <f t="shared" si="74"/>
        <v>0</v>
      </c>
      <c r="AQ65" s="136">
        <f t="shared" si="75"/>
        <v>0</v>
      </c>
      <c r="AR65" s="134">
        <f t="shared" si="76"/>
        <v>0</v>
      </c>
      <c r="AS65" s="135">
        <f t="shared" si="77"/>
        <v>0</v>
      </c>
      <c r="AT65" s="135">
        <f t="shared" si="78"/>
        <v>0</v>
      </c>
      <c r="AU65" s="136">
        <f t="shared" si="79"/>
        <v>0</v>
      </c>
      <c r="AV65" s="134">
        <f t="shared" si="80"/>
        <v>0</v>
      </c>
      <c r="AW65" s="135">
        <f t="shared" si="81"/>
        <v>0</v>
      </c>
      <c r="AX65" s="135">
        <f t="shared" si="82"/>
        <v>0</v>
      </c>
      <c r="AY65" s="136">
        <f t="shared" si="83"/>
        <v>0</v>
      </c>
      <c r="AZ65" s="134">
        <f t="shared" si="84"/>
        <v>0</v>
      </c>
      <c r="BA65" s="135">
        <f t="shared" si="85"/>
        <v>0</v>
      </c>
      <c r="BB65" s="135">
        <f t="shared" si="86"/>
        <v>0</v>
      </c>
      <c r="BC65" s="136">
        <f t="shared" si="87"/>
        <v>0</v>
      </c>
      <c r="BD65" s="608">
        <f t="shared" si="88"/>
        <v>0</v>
      </c>
      <c r="BE65" s="604">
        <f t="shared" si="89"/>
        <v>0</v>
      </c>
      <c r="BF65" s="604">
        <f t="shared" si="90"/>
        <v>0</v>
      </c>
      <c r="BG65" s="609">
        <f t="shared" si="91"/>
        <v>0</v>
      </c>
      <c r="BH65" s="608">
        <f t="shared" si="92"/>
        <v>0</v>
      </c>
      <c r="BI65" s="604">
        <f t="shared" si="93"/>
        <v>0</v>
      </c>
      <c r="BJ65" s="604">
        <f t="shared" si="94"/>
        <v>0</v>
      </c>
      <c r="BK65" s="609">
        <f t="shared" si="95"/>
        <v>0</v>
      </c>
      <c r="BL65" s="608">
        <f t="shared" si="96"/>
        <v>0</v>
      </c>
      <c r="BM65" s="604">
        <f t="shared" si="97"/>
        <v>0</v>
      </c>
      <c r="BN65" s="604">
        <f t="shared" si="98"/>
        <v>0</v>
      </c>
      <c r="BO65" s="609">
        <f t="shared" si="99"/>
        <v>0</v>
      </c>
    </row>
    <row r="66" spans="1:67" s="170" customFormat="1" ht="15.75" customHeight="1">
      <c r="A66" s="681" t="s">
        <v>289</v>
      </c>
      <c r="B66" s="680" t="s">
        <v>290</v>
      </c>
      <c r="C66" s="680" t="s">
        <v>291</v>
      </c>
      <c r="D66" s="264" t="s">
        <v>22</v>
      </c>
      <c r="E66" s="685">
        <f t="shared" si="3"/>
        <v>1</v>
      </c>
      <c r="F66" s="647">
        <v>1</v>
      </c>
      <c r="G66" s="817">
        <f t="shared" si="52"/>
        <v>49</v>
      </c>
      <c r="H66" s="818"/>
      <c r="I66" s="653">
        <v>6</v>
      </c>
      <c r="J66" s="686" t="str">
        <f>IF(I66&gt;=1,VLOOKUP(I66,Tabelle1!A$1:B$13,2),"keine Zuweisung")</f>
        <v>Speiseraum, Ausgabeküche</v>
      </c>
      <c r="K66" s="17"/>
      <c r="L66" s="17"/>
      <c r="M66" s="687">
        <v>50.05</v>
      </c>
      <c r="N66" s="602"/>
      <c r="O66" s="688" t="s">
        <v>19</v>
      </c>
      <c r="P66" s="15"/>
      <c r="Q66" s="288"/>
      <c r="R66" s="189"/>
      <c r="S66" s="171"/>
      <c r="T66" s="689" t="str">
        <f t="shared" si="53"/>
        <v>0.008</v>
      </c>
      <c r="U66" s="690" t="str">
        <f t="shared" si="54"/>
        <v>Speiseraum/ Kinderküche</v>
      </c>
      <c r="V66" s="691" t="str">
        <f t="shared" si="55"/>
        <v>Speiseraum</v>
      </c>
      <c r="W66" s="266"/>
      <c r="X66" s="134">
        <f t="shared" si="56"/>
        <v>0</v>
      </c>
      <c r="Y66" s="135">
        <f t="shared" si="57"/>
        <v>0</v>
      </c>
      <c r="Z66" s="135">
        <f t="shared" si="58"/>
        <v>0</v>
      </c>
      <c r="AA66" s="136">
        <f t="shared" si="59"/>
        <v>0</v>
      </c>
      <c r="AB66" s="134">
        <f t="shared" si="60"/>
        <v>0</v>
      </c>
      <c r="AC66" s="135">
        <f t="shared" si="61"/>
        <v>0</v>
      </c>
      <c r="AD66" s="135">
        <f t="shared" si="62"/>
        <v>0</v>
      </c>
      <c r="AE66" s="136">
        <f t="shared" si="63"/>
        <v>0</v>
      </c>
      <c r="AF66" s="134">
        <f t="shared" si="64"/>
        <v>0</v>
      </c>
      <c r="AG66" s="135">
        <f t="shared" si="65"/>
        <v>0</v>
      </c>
      <c r="AH66" s="135">
        <f t="shared" si="66"/>
        <v>0</v>
      </c>
      <c r="AI66" s="136">
        <f t="shared" si="67"/>
        <v>0</v>
      </c>
      <c r="AJ66" s="134">
        <f t="shared" si="68"/>
        <v>0</v>
      </c>
      <c r="AK66" s="135">
        <f t="shared" si="69"/>
        <v>0</v>
      </c>
      <c r="AL66" s="135">
        <f t="shared" si="70"/>
        <v>0</v>
      </c>
      <c r="AM66" s="136">
        <f t="shared" si="71"/>
        <v>0</v>
      </c>
      <c r="AN66" s="134">
        <f t="shared" si="72"/>
        <v>0</v>
      </c>
      <c r="AO66" s="135">
        <f t="shared" si="73"/>
        <v>0</v>
      </c>
      <c r="AP66" s="135">
        <f t="shared" si="74"/>
        <v>0</v>
      </c>
      <c r="AQ66" s="136">
        <f t="shared" si="75"/>
        <v>0</v>
      </c>
      <c r="AR66" s="134">
        <f t="shared" si="76"/>
        <v>50.05</v>
      </c>
      <c r="AS66" s="135">
        <f t="shared" si="77"/>
        <v>0</v>
      </c>
      <c r="AT66" s="135">
        <f t="shared" si="78"/>
        <v>0</v>
      </c>
      <c r="AU66" s="136">
        <f t="shared" si="79"/>
        <v>50.05</v>
      </c>
      <c r="AV66" s="134">
        <f t="shared" si="80"/>
        <v>0</v>
      </c>
      <c r="AW66" s="135">
        <f t="shared" si="81"/>
        <v>0</v>
      </c>
      <c r="AX66" s="135">
        <f t="shared" si="82"/>
        <v>0</v>
      </c>
      <c r="AY66" s="136">
        <f t="shared" si="83"/>
        <v>0</v>
      </c>
      <c r="AZ66" s="134">
        <f t="shared" si="84"/>
        <v>0</v>
      </c>
      <c r="BA66" s="135">
        <f t="shared" si="85"/>
        <v>0</v>
      </c>
      <c r="BB66" s="135">
        <f t="shared" si="86"/>
        <v>0</v>
      </c>
      <c r="BC66" s="136">
        <f t="shared" si="87"/>
        <v>0</v>
      </c>
      <c r="BD66" s="608">
        <f t="shared" si="88"/>
        <v>0</v>
      </c>
      <c r="BE66" s="604">
        <f t="shared" si="89"/>
        <v>0</v>
      </c>
      <c r="BF66" s="604">
        <f t="shared" si="90"/>
        <v>0</v>
      </c>
      <c r="BG66" s="609">
        <f t="shared" si="91"/>
        <v>0</v>
      </c>
      <c r="BH66" s="608">
        <f t="shared" si="92"/>
        <v>0</v>
      </c>
      <c r="BI66" s="604">
        <f t="shared" si="93"/>
        <v>0</v>
      </c>
      <c r="BJ66" s="604">
        <f t="shared" si="94"/>
        <v>0</v>
      </c>
      <c r="BK66" s="609">
        <f t="shared" si="95"/>
        <v>0</v>
      </c>
      <c r="BL66" s="608">
        <f t="shared" si="96"/>
        <v>0</v>
      </c>
      <c r="BM66" s="604">
        <f t="shared" si="97"/>
        <v>0</v>
      </c>
      <c r="BN66" s="604">
        <f t="shared" si="98"/>
        <v>0</v>
      </c>
      <c r="BO66" s="609">
        <f t="shared" si="99"/>
        <v>0</v>
      </c>
    </row>
    <row r="67" spans="1:67" s="244" customFormat="1" ht="15.75" customHeight="1">
      <c r="A67" s="681" t="s">
        <v>292</v>
      </c>
      <c r="B67" s="680" t="s">
        <v>293</v>
      </c>
      <c r="C67" s="680" t="s">
        <v>18</v>
      </c>
      <c r="D67" s="264" t="s">
        <v>22</v>
      </c>
      <c r="E67" s="685">
        <f t="shared" si="3"/>
        <v>1</v>
      </c>
      <c r="F67" s="647">
        <v>1</v>
      </c>
      <c r="G67" s="817">
        <f t="shared" si="52"/>
        <v>49</v>
      </c>
      <c r="H67" s="818"/>
      <c r="I67" s="653">
        <v>2</v>
      </c>
      <c r="J67" s="686" t="str">
        <f>IF(I67&gt;=1,VLOOKUP(I67,Tabelle1!A$1:B$13,2),"keine Zuweisung")</f>
        <v>Büro-/Klassen-/Mehrzweckräüme, ... nichttext. Boden</v>
      </c>
      <c r="K67" s="17"/>
      <c r="L67" s="297"/>
      <c r="M67" s="687">
        <v>65.65</v>
      </c>
      <c r="N67" s="602"/>
      <c r="O67" s="688" t="s">
        <v>19</v>
      </c>
      <c r="P67" s="15"/>
      <c r="Q67" s="288"/>
      <c r="R67" s="189"/>
      <c r="S67" s="265"/>
      <c r="T67" s="689" t="str">
        <f t="shared" si="53"/>
        <v>0.001</v>
      </c>
      <c r="U67" s="690" t="str">
        <f t="shared" si="54"/>
        <v>Gruppenraum Kiga</v>
      </c>
      <c r="V67" s="691" t="str">
        <f t="shared" si="55"/>
        <v>Gemeinschaftsraum</v>
      </c>
      <c r="W67" s="266"/>
      <c r="X67" s="134">
        <f t="shared" si="56"/>
        <v>0</v>
      </c>
      <c r="Y67" s="135">
        <f t="shared" si="57"/>
        <v>0</v>
      </c>
      <c r="Z67" s="135">
        <f t="shared" si="58"/>
        <v>0</v>
      </c>
      <c r="AA67" s="136">
        <f t="shared" si="59"/>
        <v>0</v>
      </c>
      <c r="AB67" s="134">
        <f t="shared" si="60"/>
        <v>65.65</v>
      </c>
      <c r="AC67" s="135">
        <f t="shared" si="61"/>
        <v>0</v>
      </c>
      <c r="AD67" s="135">
        <f t="shared" si="62"/>
        <v>0</v>
      </c>
      <c r="AE67" s="136">
        <f t="shared" si="63"/>
        <v>65.65</v>
      </c>
      <c r="AF67" s="134">
        <f t="shared" si="64"/>
        <v>0</v>
      </c>
      <c r="AG67" s="135">
        <f t="shared" si="65"/>
        <v>0</v>
      </c>
      <c r="AH67" s="135">
        <f t="shared" si="66"/>
        <v>0</v>
      </c>
      <c r="AI67" s="136">
        <f t="shared" si="67"/>
        <v>0</v>
      </c>
      <c r="AJ67" s="134">
        <f t="shared" si="68"/>
        <v>0</v>
      </c>
      <c r="AK67" s="135">
        <f t="shared" si="69"/>
        <v>0</v>
      </c>
      <c r="AL67" s="135">
        <f t="shared" si="70"/>
        <v>0</v>
      </c>
      <c r="AM67" s="136">
        <f t="shared" si="71"/>
        <v>0</v>
      </c>
      <c r="AN67" s="134">
        <f t="shared" si="72"/>
        <v>0</v>
      </c>
      <c r="AO67" s="135">
        <f t="shared" si="73"/>
        <v>0</v>
      </c>
      <c r="AP67" s="135">
        <f t="shared" si="74"/>
        <v>0</v>
      </c>
      <c r="AQ67" s="136">
        <f t="shared" si="75"/>
        <v>0</v>
      </c>
      <c r="AR67" s="134">
        <f t="shared" si="76"/>
        <v>0</v>
      </c>
      <c r="AS67" s="135">
        <f t="shared" si="77"/>
        <v>0</v>
      </c>
      <c r="AT67" s="135">
        <f t="shared" si="78"/>
        <v>0</v>
      </c>
      <c r="AU67" s="136">
        <f t="shared" si="79"/>
        <v>0</v>
      </c>
      <c r="AV67" s="134">
        <f t="shared" si="80"/>
        <v>0</v>
      </c>
      <c r="AW67" s="135">
        <f t="shared" si="81"/>
        <v>0</v>
      </c>
      <c r="AX67" s="135">
        <f t="shared" si="82"/>
        <v>0</v>
      </c>
      <c r="AY67" s="136">
        <f t="shared" si="83"/>
        <v>0</v>
      </c>
      <c r="AZ67" s="134">
        <f t="shared" si="84"/>
        <v>0</v>
      </c>
      <c r="BA67" s="135">
        <f t="shared" si="85"/>
        <v>0</v>
      </c>
      <c r="BB67" s="135">
        <f t="shared" si="86"/>
        <v>0</v>
      </c>
      <c r="BC67" s="136">
        <f t="shared" si="87"/>
        <v>0</v>
      </c>
      <c r="BD67" s="608">
        <f t="shared" si="88"/>
        <v>0</v>
      </c>
      <c r="BE67" s="604">
        <f t="shared" si="89"/>
        <v>0</v>
      </c>
      <c r="BF67" s="604">
        <f t="shared" si="90"/>
        <v>0</v>
      </c>
      <c r="BG67" s="609">
        <f t="shared" si="91"/>
        <v>0</v>
      </c>
      <c r="BH67" s="608">
        <f t="shared" si="92"/>
        <v>0</v>
      </c>
      <c r="BI67" s="604">
        <f t="shared" si="93"/>
        <v>0</v>
      </c>
      <c r="BJ67" s="604">
        <f t="shared" si="94"/>
        <v>0</v>
      </c>
      <c r="BK67" s="609">
        <f t="shared" si="95"/>
        <v>0</v>
      </c>
      <c r="BL67" s="608">
        <f t="shared" si="96"/>
        <v>0</v>
      </c>
      <c r="BM67" s="604">
        <f t="shared" si="97"/>
        <v>0</v>
      </c>
      <c r="BN67" s="604">
        <f t="shared" si="98"/>
        <v>0</v>
      </c>
      <c r="BO67" s="609">
        <f t="shared" si="99"/>
        <v>0</v>
      </c>
    </row>
    <row r="68" spans="1:67" s="244" customFormat="1" ht="15.75" customHeight="1">
      <c r="A68" s="681" t="s">
        <v>294</v>
      </c>
      <c r="B68" s="680" t="s">
        <v>295</v>
      </c>
      <c r="C68" s="680" t="s">
        <v>18</v>
      </c>
      <c r="D68" s="264" t="s">
        <v>22</v>
      </c>
      <c r="E68" s="685">
        <f t="shared" si="3"/>
        <v>1</v>
      </c>
      <c r="F68" s="647">
        <v>1</v>
      </c>
      <c r="G68" s="817">
        <f t="shared" si="52"/>
        <v>49</v>
      </c>
      <c r="H68" s="818"/>
      <c r="I68" s="653">
        <v>2</v>
      </c>
      <c r="J68" s="686" t="str">
        <f>IF(I68&gt;=1,VLOOKUP(I68,Tabelle1!A$1:B$13,2),"keine Zuweisung")</f>
        <v>Büro-/Klassen-/Mehrzweckräüme, ... nichttext. Boden</v>
      </c>
      <c r="K68" s="17"/>
      <c r="L68" s="17"/>
      <c r="M68" s="687">
        <v>32.1</v>
      </c>
      <c r="N68" s="602"/>
      <c r="O68" s="688" t="s">
        <v>19</v>
      </c>
      <c r="P68" s="15"/>
      <c r="Q68" s="288"/>
      <c r="R68" s="189"/>
      <c r="S68" s="265"/>
      <c r="T68" s="689" t="str">
        <f t="shared" si="53"/>
        <v>0.025</v>
      </c>
      <c r="U68" s="690" t="str">
        <f t="shared" si="54"/>
        <v>Schlafraum Krippe</v>
      </c>
      <c r="V68" s="691" t="str">
        <f t="shared" si="55"/>
        <v>Gemeinschaftsraum</v>
      </c>
      <c r="W68" s="266"/>
      <c r="X68" s="134">
        <f t="shared" si="56"/>
        <v>0</v>
      </c>
      <c r="Y68" s="135">
        <f t="shared" si="57"/>
        <v>0</v>
      </c>
      <c r="Z68" s="135">
        <f t="shared" si="58"/>
        <v>0</v>
      </c>
      <c r="AA68" s="136">
        <f t="shared" si="59"/>
        <v>0</v>
      </c>
      <c r="AB68" s="134">
        <f t="shared" si="60"/>
        <v>32.1</v>
      </c>
      <c r="AC68" s="135">
        <f t="shared" si="61"/>
        <v>0</v>
      </c>
      <c r="AD68" s="135">
        <f t="shared" si="62"/>
        <v>0</v>
      </c>
      <c r="AE68" s="136">
        <f t="shared" si="63"/>
        <v>32.1</v>
      </c>
      <c r="AF68" s="134">
        <f t="shared" si="64"/>
        <v>0</v>
      </c>
      <c r="AG68" s="135">
        <f t="shared" si="65"/>
        <v>0</v>
      </c>
      <c r="AH68" s="135">
        <f t="shared" si="66"/>
        <v>0</v>
      </c>
      <c r="AI68" s="136">
        <f t="shared" si="67"/>
        <v>0</v>
      </c>
      <c r="AJ68" s="134">
        <f t="shared" si="68"/>
        <v>0</v>
      </c>
      <c r="AK68" s="135">
        <f t="shared" si="69"/>
        <v>0</v>
      </c>
      <c r="AL68" s="135">
        <f t="shared" si="70"/>
        <v>0</v>
      </c>
      <c r="AM68" s="136">
        <f t="shared" si="71"/>
        <v>0</v>
      </c>
      <c r="AN68" s="134">
        <f t="shared" si="72"/>
        <v>0</v>
      </c>
      <c r="AO68" s="135">
        <f t="shared" si="73"/>
        <v>0</v>
      </c>
      <c r="AP68" s="135">
        <f t="shared" si="74"/>
        <v>0</v>
      </c>
      <c r="AQ68" s="136">
        <f t="shared" si="75"/>
        <v>0</v>
      </c>
      <c r="AR68" s="134">
        <f t="shared" si="76"/>
        <v>0</v>
      </c>
      <c r="AS68" s="135">
        <f t="shared" si="77"/>
        <v>0</v>
      </c>
      <c r="AT68" s="135">
        <f t="shared" si="78"/>
        <v>0</v>
      </c>
      <c r="AU68" s="136">
        <f t="shared" si="79"/>
        <v>0</v>
      </c>
      <c r="AV68" s="134">
        <f t="shared" si="80"/>
        <v>0</v>
      </c>
      <c r="AW68" s="135">
        <f t="shared" si="81"/>
        <v>0</v>
      </c>
      <c r="AX68" s="135">
        <f t="shared" si="82"/>
        <v>0</v>
      </c>
      <c r="AY68" s="136">
        <f t="shared" si="83"/>
        <v>0</v>
      </c>
      <c r="AZ68" s="134">
        <f t="shared" si="84"/>
        <v>0</v>
      </c>
      <c r="BA68" s="135">
        <f t="shared" si="85"/>
        <v>0</v>
      </c>
      <c r="BB68" s="135">
        <f t="shared" si="86"/>
        <v>0</v>
      </c>
      <c r="BC68" s="136">
        <f t="shared" si="87"/>
        <v>0</v>
      </c>
      <c r="BD68" s="608">
        <f t="shared" si="88"/>
        <v>0</v>
      </c>
      <c r="BE68" s="604">
        <f t="shared" si="89"/>
        <v>0</v>
      </c>
      <c r="BF68" s="604">
        <f t="shared" si="90"/>
        <v>0</v>
      </c>
      <c r="BG68" s="609">
        <f t="shared" si="91"/>
        <v>0</v>
      </c>
      <c r="BH68" s="608">
        <f t="shared" si="92"/>
        <v>0</v>
      </c>
      <c r="BI68" s="604">
        <f t="shared" si="93"/>
        <v>0</v>
      </c>
      <c r="BJ68" s="604">
        <f t="shared" si="94"/>
        <v>0</v>
      </c>
      <c r="BK68" s="609">
        <f t="shared" si="95"/>
        <v>0</v>
      </c>
      <c r="BL68" s="608">
        <f t="shared" si="96"/>
        <v>0</v>
      </c>
      <c r="BM68" s="604">
        <f t="shared" si="97"/>
        <v>0</v>
      </c>
      <c r="BN68" s="604">
        <f t="shared" si="98"/>
        <v>0</v>
      </c>
      <c r="BO68" s="609">
        <f t="shared" si="99"/>
        <v>0</v>
      </c>
    </row>
    <row r="69" spans="1:67" s="244" customFormat="1" ht="15.75" customHeight="1">
      <c r="A69" s="681" t="s">
        <v>296</v>
      </c>
      <c r="B69" s="680" t="s">
        <v>297</v>
      </c>
      <c r="C69" s="680" t="s">
        <v>18</v>
      </c>
      <c r="D69" s="264" t="s">
        <v>22</v>
      </c>
      <c r="E69" s="685">
        <f t="shared" si="3"/>
        <v>1</v>
      </c>
      <c r="F69" s="647">
        <v>1</v>
      </c>
      <c r="G69" s="817">
        <f aca="true" t="shared" si="100" ref="G69:G82">IF(F69=1,$F$9,IF(F69=2,$G$9,IF(F69=3,$H$9,0)))</f>
        <v>49</v>
      </c>
      <c r="H69" s="818"/>
      <c r="I69" s="653">
        <v>2</v>
      </c>
      <c r="J69" s="686" t="str">
        <f>IF(I69&gt;=1,VLOOKUP(I69,Tabelle1!A$1:B$13,2),"keine Zuweisung")</f>
        <v>Büro-/Klassen-/Mehrzweckräüme, ... nichttext. Boden</v>
      </c>
      <c r="K69" s="17"/>
      <c r="L69" s="17"/>
      <c r="M69" s="687">
        <v>42.05</v>
      </c>
      <c r="N69" s="602"/>
      <c r="O69" s="688" t="s">
        <v>19</v>
      </c>
      <c r="P69" s="15"/>
      <c r="Q69" s="288"/>
      <c r="R69" s="189"/>
      <c r="S69" s="265"/>
      <c r="T69" s="689" t="str">
        <f t="shared" si="53"/>
        <v>0.026</v>
      </c>
      <c r="U69" s="690" t="str">
        <f t="shared" si="54"/>
        <v>Gruppenraum Krippe</v>
      </c>
      <c r="V69" s="691" t="str">
        <f t="shared" si="55"/>
        <v>Gemeinschaftsraum</v>
      </c>
      <c r="W69" s="266"/>
      <c r="X69" s="134">
        <f t="shared" si="56"/>
        <v>0</v>
      </c>
      <c r="Y69" s="135">
        <f t="shared" si="57"/>
        <v>0</v>
      </c>
      <c r="Z69" s="135">
        <f t="shared" si="58"/>
        <v>0</v>
      </c>
      <c r="AA69" s="136">
        <f t="shared" si="59"/>
        <v>0</v>
      </c>
      <c r="AB69" s="134">
        <f t="shared" si="60"/>
        <v>42.05</v>
      </c>
      <c r="AC69" s="135">
        <f t="shared" si="61"/>
        <v>0</v>
      </c>
      <c r="AD69" s="135">
        <f t="shared" si="62"/>
        <v>0</v>
      </c>
      <c r="AE69" s="136">
        <f t="shared" si="63"/>
        <v>42.05</v>
      </c>
      <c r="AF69" s="134">
        <f t="shared" si="64"/>
        <v>0</v>
      </c>
      <c r="AG69" s="135">
        <f t="shared" si="65"/>
        <v>0</v>
      </c>
      <c r="AH69" s="135">
        <f t="shared" si="66"/>
        <v>0</v>
      </c>
      <c r="AI69" s="136">
        <f t="shared" si="67"/>
        <v>0</v>
      </c>
      <c r="AJ69" s="134">
        <f t="shared" si="68"/>
        <v>0</v>
      </c>
      <c r="AK69" s="135">
        <f t="shared" si="69"/>
        <v>0</v>
      </c>
      <c r="AL69" s="135">
        <f t="shared" si="70"/>
        <v>0</v>
      </c>
      <c r="AM69" s="136">
        <f t="shared" si="71"/>
        <v>0</v>
      </c>
      <c r="AN69" s="134">
        <f t="shared" si="72"/>
        <v>0</v>
      </c>
      <c r="AO69" s="135">
        <f t="shared" si="73"/>
        <v>0</v>
      </c>
      <c r="AP69" s="135">
        <f t="shared" si="74"/>
        <v>0</v>
      </c>
      <c r="AQ69" s="136">
        <f t="shared" si="75"/>
        <v>0</v>
      </c>
      <c r="AR69" s="134">
        <f t="shared" si="76"/>
        <v>0</v>
      </c>
      <c r="AS69" s="135">
        <f t="shared" si="77"/>
        <v>0</v>
      </c>
      <c r="AT69" s="135">
        <f t="shared" si="78"/>
        <v>0</v>
      </c>
      <c r="AU69" s="136">
        <f t="shared" si="79"/>
        <v>0</v>
      </c>
      <c r="AV69" s="134">
        <f t="shared" si="80"/>
        <v>0</v>
      </c>
      <c r="AW69" s="135">
        <f t="shared" si="81"/>
        <v>0</v>
      </c>
      <c r="AX69" s="135">
        <f t="shared" si="82"/>
        <v>0</v>
      </c>
      <c r="AY69" s="136">
        <f t="shared" si="83"/>
        <v>0</v>
      </c>
      <c r="AZ69" s="134">
        <f t="shared" si="84"/>
        <v>0</v>
      </c>
      <c r="BA69" s="135">
        <f t="shared" si="85"/>
        <v>0</v>
      </c>
      <c r="BB69" s="135">
        <f t="shared" si="86"/>
        <v>0</v>
      </c>
      <c r="BC69" s="136">
        <f t="shared" si="87"/>
        <v>0</v>
      </c>
      <c r="BD69" s="608">
        <f t="shared" si="88"/>
        <v>0</v>
      </c>
      <c r="BE69" s="604">
        <f t="shared" si="89"/>
        <v>0</v>
      </c>
      <c r="BF69" s="604">
        <f t="shared" si="90"/>
        <v>0</v>
      </c>
      <c r="BG69" s="609">
        <f t="shared" si="91"/>
        <v>0</v>
      </c>
      <c r="BH69" s="608">
        <f t="shared" si="92"/>
        <v>0</v>
      </c>
      <c r="BI69" s="604">
        <f t="shared" si="93"/>
        <v>0</v>
      </c>
      <c r="BJ69" s="604">
        <f t="shared" si="94"/>
        <v>0</v>
      </c>
      <c r="BK69" s="609">
        <f t="shared" si="95"/>
        <v>0</v>
      </c>
      <c r="BL69" s="608">
        <f t="shared" si="96"/>
        <v>0</v>
      </c>
      <c r="BM69" s="604">
        <f t="shared" si="97"/>
        <v>0</v>
      </c>
      <c r="BN69" s="604">
        <f t="shared" si="98"/>
        <v>0</v>
      </c>
      <c r="BO69" s="609">
        <f t="shared" si="99"/>
        <v>0</v>
      </c>
    </row>
    <row r="70" spans="1:67" s="244" customFormat="1" ht="15.75" customHeight="1">
      <c r="A70" s="681" t="s">
        <v>298</v>
      </c>
      <c r="B70" s="680" t="s">
        <v>299</v>
      </c>
      <c r="C70" s="680" t="s">
        <v>18</v>
      </c>
      <c r="D70" s="264" t="s">
        <v>22</v>
      </c>
      <c r="E70" s="685">
        <f t="shared" si="3"/>
        <v>1</v>
      </c>
      <c r="F70" s="647">
        <v>1</v>
      </c>
      <c r="G70" s="817">
        <f t="shared" si="100"/>
        <v>49</v>
      </c>
      <c r="H70" s="818"/>
      <c r="I70" s="653">
        <v>2</v>
      </c>
      <c r="J70" s="686" t="str">
        <f>IF(I70&gt;=1,VLOOKUP(I70,Tabelle1!A$1:B$13,2),"keine Zuweisung")</f>
        <v>Büro-/Klassen-/Mehrzweckräüme, ... nichttext. Boden</v>
      </c>
      <c r="K70" s="17"/>
      <c r="L70" s="17"/>
      <c r="M70" s="687">
        <v>10.55</v>
      </c>
      <c r="N70" s="602"/>
      <c r="O70" s="688" t="s">
        <v>19</v>
      </c>
      <c r="P70" s="15"/>
      <c r="Q70" s="288"/>
      <c r="R70" s="189"/>
      <c r="S70" s="265"/>
      <c r="T70" s="689" t="str">
        <f t="shared" si="53"/>
        <v>0.029</v>
      </c>
      <c r="U70" s="690" t="str">
        <f t="shared" si="54"/>
        <v>Atelier Krippe</v>
      </c>
      <c r="V70" s="691" t="str">
        <f t="shared" si="55"/>
        <v>Gemeinschaftsraum</v>
      </c>
      <c r="W70" s="266"/>
      <c r="X70" s="134">
        <f t="shared" si="56"/>
        <v>0</v>
      </c>
      <c r="Y70" s="135">
        <f t="shared" si="57"/>
        <v>0</v>
      </c>
      <c r="Z70" s="135">
        <f t="shared" si="58"/>
        <v>0</v>
      </c>
      <c r="AA70" s="136">
        <f t="shared" si="59"/>
        <v>0</v>
      </c>
      <c r="AB70" s="134">
        <f t="shared" si="60"/>
        <v>10.55</v>
      </c>
      <c r="AC70" s="135">
        <f t="shared" si="61"/>
        <v>0</v>
      </c>
      <c r="AD70" s="135">
        <f t="shared" si="62"/>
        <v>0</v>
      </c>
      <c r="AE70" s="136">
        <f t="shared" si="63"/>
        <v>10.55</v>
      </c>
      <c r="AF70" s="134">
        <f t="shared" si="64"/>
        <v>0</v>
      </c>
      <c r="AG70" s="135">
        <f t="shared" si="65"/>
        <v>0</v>
      </c>
      <c r="AH70" s="135">
        <f t="shared" si="66"/>
        <v>0</v>
      </c>
      <c r="AI70" s="136">
        <f t="shared" si="67"/>
        <v>0</v>
      </c>
      <c r="AJ70" s="134">
        <f t="shared" si="68"/>
        <v>0</v>
      </c>
      <c r="AK70" s="135">
        <f t="shared" si="69"/>
        <v>0</v>
      </c>
      <c r="AL70" s="135">
        <f t="shared" si="70"/>
        <v>0</v>
      </c>
      <c r="AM70" s="136">
        <f t="shared" si="71"/>
        <v>0</v>
      </c>
      <c r="AN70" s="134">
        <f t="shared" si="72"/>
        <v>0</v>
      </c>
      <c r="AO70" s="135">
        <f t="shared" si="73"/>
        <v>0</v>
      </c>
      <c r="AP70" s="135">
        <f t="shared" si="74"/>
        <v>0</v>
      </c>
      <c r="AQ70" s="136">
        <f t="shared" si="75"/>
        <v>0</v>
      </c>
      <c r="AR70" s="134">
        <f t="shared" si="76"/>
        <v>0</v>
      </c>
      <c r="AS70" s="135">
        <f t="shared" si="77"/>
        <v>0</v>
      </c>
      <c r="AT70" s="135">
        <f t="shared" si="78"/>
        <v>0</v>
      </c>
      <c r="AU70" s="136">
        <f t="shared" si="79"/>
        <v>0</v>
      </c>
      <c r="AV70" s="134">
        <f t="shared" si="80"/>
        <v>0</v>
      </c>
      <c r="AW70" s="135">
        <f t="shared" si="81"/>
        <v>0</v>
      </c>
      <c r="AX70" s="135">
        <f t="shared" si="82"/>
        <v>0</v>
      </c>
      <c r="AY70" s="136">
        <f t="shared" si="83"/>
        <v>0</v>
      </c>
      <c r="AZ70" s="134">
        <f t="shared" si="84"/>
        <v>0</v>
      </c>
      <c r="BA70" s="135">
        <f t="shared" si="85"/>
        <v>0</v>
      </c>
      <c r="BB70" s="135">
        <f t="shared" si="86"/>
        <v>0</v>
      </c>
      <c r="BC70" s="136">
        <f t="shared" si="87"/>
        <v>0</v>
      </c>
      <c r="BD70" s="608">
        <f t="shared" si="88"/>
        <v>0</v>
      </c>
      <c r="BE70" s="604">
        <f t="shared" si="89"/>
        <v>0</v>
      </c>
      <c r="BF70" s="604">
        <f t="shared" si="90"/>
        <v>0</v>
      </c>
      <c r="BG70" s="609">
        <f t="shared" si="91"/>
        <v>0</v>
      </c>
      <c r="BH70" s="608">
        <f t="shared" si="92"/>
        <v>0</v>
      </c>
      <c r="BI70" s="604">
        <f t="shared" si="93"/>
        <v>0</v>
      </c>
      <c r="BJ70" s="604">
        <f t="shared" si="94"/>
        <v>0</v>
      </c>
      <c r="BK70" s="609">
        <f t="shared" si="95"/>
        <v>0</v>
      </c>
      <c r="BL70" s="608">
        <f t="shared" si="96"/>
        <v>0</v>
      </c>
      <c r="BM70" s="604">
        <f t="shared" si="97"/>
        <v>0</v>
      </c>
      <c r="BN70" s="604">
        <f t="shared" si="98"/>
        <v>0</v>
      </c>
      <c r="BO70" s="609">
        <f t="shared" si="99"/>
        <v>0</v>
      </c>
    </row>
    <row r="71" spans="1:67" s="244" customFormat="1" ht="15.75" customHeight="1">
      <c r="A71" s="681" t="s">
        <v>300</v>
      </c>
      <c r="B71" s="680" t="s">
        <v>297</v>
      </c>
      <c r="C71" s="680" t="s">
        <v>18</v>
      </c>
      <c r="D71" s="264" t="s">
        <v>22</v>
      </c>
      <c r="E71" s="685">
        <f t="shared" si="3"/>
        <v>1</v>
      </c>
      <c r="F71" s="647">
        <v>1</v>
      </c>
      <c r="G71" s="817">
        <f t="shared" si="100"/>
        <v>49</v>
      </c>
      <c r="H71" s="818"/>
      <c r="I71" s="653">
        <v>2</v>
      </c>
      <c r="J71" s="686" t="str">
        <f>IF(I71&gt;=1,VLOOKUP(I71,Tabelle1!A$1:B$13,2),"keine Zuweisung")</f>
        <v>Büro-/Klassen-/Mehrzweckräüme, ... nichttext. Boden</v>
      </c>
      <c r="K71" s="17"/>
      <c r="L71" s="17"/>
      <c r="M71" s="687">
        <v>42.05</v>
      </c>
      <c r="N71" s="602"/>
      <c r="O71" s="688" t="s">
        <v>19</v>
      </c>
      <c r="P71" s="15"/>
      <c r="Q71" s="288"/>
      <c r="R71" s="189"/>
      <c r="S71" s="265"/>
      <c r="T71" s="689" t="str">
        <f t="shared" si="53"/>
        <v>0.030</v>
      </c>
      <c r="U71" s="690" t="str">
        <f t="shared" si="54"/>
        <v>Gruppenraum Krippe</v>
      </c>
      <c r="V71" s="691" t="str">
        <f t="shared" si="55"/>
        <v>Gemeinschaftsraum</v>
      </c>
      <c r="W71" s="266"/>
      <c r="X71" s="134">
        <f t="shared" si="56"/>
        <v>0</v>
      </c>
      <c r="Y71" s="135">
        <f t="shared" si="57"/>
        <v>0</v>
      </c>
      <c r="Z71" s="135">
        <f t="shared" si="58"/>
        <v>0</v>
      </c>
      <c r="AA71" s="136">
        <f t="shared" si="59"/>
        <v>0</v>
      </c>
      <c r="AB71" s="134">
        <f t="shared" si="60"/>
        <v>42.05</v>
      </c>
      <c r="AC71" s="135">
        <f t="shared" si="61"/>
        <v>0</v>
      </c>
      <c r="AD71" s="135">
        <f t="shared" si="62"/>
        <v>0</v>
      </c>
      <c r="AE71" s="136">
        <f t="shared" si="63"/>
        <v>42.05</v>
      </c>
      <c r="AF71" s="134">
        <f t="shared" si="64"/>
        <v>0</v>
      </c>
      <c r="AG71" s="135">
        <f t="shared" si="65"/>
        <v>0</v>
      </c>
      <c r="AH71" s="135">
        <f t="shared" si="66"/>
        <v>0</v>
      </c>
      <c r="AI71" s="136">
        <f t="shared" si="67"/>
        <v>0</v>
      </c>
      <c r="AJ71" s="134">
        <f t="shared" si="68"/>
        <v>0</v>
      </c>
      <c r="AK71" s="135">
        <f t="shared" si="69"/>
        <v>0</v>
      </c>
      <c r="AL71" s="135">
        <f t="shared" si="70"/>
        <v>0</v>
      </c>
      <c r="AM71" s="136">
        <f t="shared" si="71"/>
        <v>0</v>
      </c>
      <c r="AN71" s="134">
        <f t="shared" si="72"/>
        <v>0</v>
      </c>
      <c r="AO71" s="135">
        <f t="shared" si="73"/>
        <v>0</v>
      </c>
      <c r="AP71" s="135">
        <f t="shared" si="74"/>
        <v>0</v>
      </c>
      <c r="AQ71" s="136">
        <f t="shared" si="75"/>
        <v>0</v>
      </c>
      <c r="AR71" s="134">
        <f t="shared" si="76"/>
        <v>0</v>
      </c>
      <c r="AS71" s="135">
        <f t="shared" si="77"/>
        <v>0</v>
      </c>
      <c r="AT71" s="135">
        <f t="shared" si="78"/>
        <v>0</v>
      </c>
      <c r="AU71" s="136">
        <f t="shared" si="79"/>
        <v>0</v>
      </c>
      <c r="AV71" s="134">
        <f t="shared" si="80"/>
        <v>0</v>
      </c>
      <c r="AW71" s="135">
        <f t="shared" si="81"/>
        <v>0</v>
      </c>
      <c r="AX71" s="135">
        <f t="shared" si="82"/>
        <v>0</v>
      </c>
      <c r="AY71" s="136">
        <f t="shared" si="83"/>
        <v>0</v>
      </c>
      <c r="AZ71" s="134">
        <f t="shared" si="84"/>
        <v>0</v>
      </c>
      <c r="BA71" s="135">
        <f t="shared" si="85"/>
        <v>0</v>
      </c>
      <c r="BB71" s="135">
        <f t="shared" si="86"/>
        <v>0</v>
      </c>
      <c r="BC71" s="136">
        <f t="shared" si="87"/>
        <v>0</v>
      </c>
      <c r="BD71" s="608">
        <f t="shared" si="88"/>
        <v>0</v>
      </c>
      <c r="BE71" s="604">
        <f t="shared" si="89"/>
        <v>0</v>
      </c>
      <c r="BF71" s="604">
        <f t="shared" si="90"/>
        <v>0</v>
      </c>
      <c r="BG71" s="609">
        <f t="shared" si="91"/>
        <v>0</v>
      </c>
      <c r="BH71" s="608">
        <f t="shared" si="92"/>
        <v>0</v>
      </c>
      <c r="BI71" s="604">
        <f t="shared" si="93"/>
        <v>0</v>
      </c>
      <c r="BJ71" s="604">
        <f t="shared" si="94"/>
        <v>0</v>
      </c>
      <c r="BK71" s="609">
        <f t="shared" si="95"/>
        <v>0</v>
      </c>
      <c r="BL71" s="608">
        <f t="shared" si="96"/>
        <v>0</v>
      </c>
      <c r="BM71" s="604">
        <f t="shared" si="97"/>
        <v>0</v>
      </c>
      <c r="BN71" s="604">
        <f t="shared" si="98"/>
        <v>0</v>
      </c>
      <c r="BO71" s="609">
        <f t="shared" si="99"/>
        <v>0</v>
      </c>
    </row>
    <row r="72" spans="1:67" s="244" customFormat="1" ht="15.75" customHeight="1">
      <c r="A72" s="681" t="s">
        <v>301</v>
      </c>
      <c r="B72" s="680" t="s">
        <v>295</v>
      </c>
      <c r="C72" s="680" t="s">
        <v>18</v>
      </c>
      <c r="D72" s="264" t="s">
        <v>22</v>
      </c>
      <c r="E72" s="685">
        <f t="shared" si="3"/>
        <v>1</v>
      </c>
      <c r="F72" s="647">
        <v>1</v>
      </c>
      <c r="G72" s="817">
        <f t="shared" si="100"/>
        <v>49</v>
      </c>
      <c r="H72" s="818"/>
      <c r="I72" s="653">
        <v>2</v>
      </c>
      <c r="J72" s="686" t="str">
        <f>IF(I72&gt;=1,VLOOKUP(I72,Tabelle1!A$1:B$13,2),"keine Zuweisung")</f>
        <v>Büro-/Klassen-/Mehrzweckräüme, ... nichttext. Boden</v>
      </c>
      <c r="K72" s="17"/>
      <c r="L72" s="17"/>
      <c r="M72" s="687">
        <v>32.05</v>
      </c>
      <c r="N72" s="602"/>
      <c r="O72" s="688" t="s">
        <v>19</v>
      </c>
      <c r="P72" s="15"/>
      <c r="Q72" s="288"/>
      <c r="R72" s="189"/>
      <c r="S72" s="265"/>
      <c r="T72" s="689" t="str">
        <f t="shared" si="53"/>
        <v>0.036</v>
      </c>
      <c r="U72" s="690" t="str">
        <f t="shared" si="54"/>
        <v>Schlafraum Krippe</v>
      </c>
      <c r="V72" s="691" t="str">
        <f t="shared" si="55"/>
        <v>Gemeinschaftsraum</v>
      </c>
      <c r="W72" s="266"/>
      <c r="X72" s="134">
        <f t="shared" si="56"/>
        <v>0</v>
      </c>
      <c r="Y72" s="135">
        <f t="shared" si="57"/>
        <v>0</v>
      </c>
      <c r="Z72" s="135">
        <f t="shared" si="58"/>
        <v>0</v>
      </c>
      <c r="AA72" s="136">
        <f t="shared" si="59"/>
        <v>0</v>
      </c>
      <c r="AB72" s="134">
        <f t="shared" si="60"/>
        <v>32.05</v>
      </c>
      <c r="AC72" s="135">
        <f t="shared" si="61"/>
        <v>0</v>
      </c>
      <c r="AD72" s="135">
        <f t="shared" si="62"/>
        <v>0</v>
      </c>
      <c r="AE72" s="136">
        <f t="shared" si="63"/>
        <v>32.05</v>
      </c>
      <c r="AF72" s="134">
        <f t="shared" si="64"/>
        <v>0</v>
      </c>
      <c r="AG72" s="135">
        <f t="shared" si="65"/>
        <v>0</v>
      </c>
      <c r="AH72" s="135">
        <f t="shared" si="66"/>
        <v>0</v>
      </c>
      <c r="AI72" s="136">
        <f t="shared" si="67"/>
        <v>0</v>
      </c>
      <c r="AJ72" s="134">
        <f t="shared" si="68"/>
        <v>0</v>
      </c>
      <c r="AK72" s="135">
        <f t="shared" si="69"/>
        <v>0</v>
      </c>
      <c r="AL72" s="135">
        <f t="shared" si="70"/>
        <v>0</v>
      </c>
      <c r="AM72" s="136">
        <f t="shared" si="71"/>
        <v>0</v>
      </c>
      <c r="AN72" s="134">
        <f t="shared" si="72"/>
        <v>0</v>
      </c>
      <c r="AO72" s="135">
        <f t="shared" si="73"/>
        <v>0</v>
      </c>
      <c r="AP72" s="135">
        <f t="shared" si="74"/>
        <v>0</v>
      </c>
      <c r="AQ72" s="136">
        <f t="shared" si="75"/>
        <v>0</v>
      </c>
      <c r="AR72" s="134">
        <f t="shared" si="76"/>
        <v>0</v>
      </c>
      <c r="AS72" s="135">
        <f t="shared" si="77"/>
        <v>0</v>
      </c>
      <c r="AT72" s="135">
        <f t="shared" si="78"/>
        <v>0</v>
      </c>
      <c r="AU72" s="136">
        <f t="shared" si="79"/>
        <v>0</v>
      </c>
      <c r="AV72" s="134">
        <f t="shared" si="80"/>
        <v>0</v>
      </c>
      <c r="AW72" s="135">
        <f t="shared" si="81"/>
        <v>0</v>
      </c>
      <c r="AX72" s="135">
        <f t="shared" si="82"/>
        <v>0</v>
      </c>
      <c r="AY72" s="136">
        <f t="shared" si="83"/>
        <v>0</v>
      </c>
      <c r="AZ72" s="134">
        <f t="shared" si="84"/>
        <v>0</v>
      </c>
      <c r="BA72" s="135">
        <f t="shared" si="85"/>
        <v>0</v>
      </c>
      <c r="BB72" s="135">
        <f t="shared" si="86"/>
        <v>0</v>
      </c>
      <c r="BC72" s="136">
        <f t="shared" si="87"/>
        <v>0</v>
      </c>
      <c r="BD72" s="608">
        <f t="shared" si="88"/>
        <v>0</v>
      </c>
      <c r="BE72" s="604">
        <f t="shared" si="89"/>
        <v>0</v>
      </c>
      <c r="BF72" s="604">
        <f t="shared" si="90"/>
        <v>0</v>
      </c>
      <c r="BG72" s="609">
        <f t="shared" si="91"/>
        <v>0</v>
      </c>
      <c r="BH72" s="608">
        <f t="shared" si="92"/>
        <v>0</v>
      </c>
      <c r="BI72" s="604">
        <f t="shared" si="93"/>
        <v>0</v>
      </c>
      <c r="BJ72" s="604">
        <f t="shared" si="94"/>
        <v>0</v>
      </c>
      <c r="BK72" s="609">
        <f t="shared" si="95"/>
        <v>0</v>
      </c>
      <c r="BL72" s="608">
        <f t="shared" si="96"/>
        <v>0</v>
      </c>
      <c r="BM72" s="604">
        <f t="shared" si="97"/>
        <v>0</v>
      </c>
      <c r="BN72" s="604">
        <f t="shared" si="98"/>
        <v>0</v>
      </c>
      <c r="BO72" s="609">
        <f t="shared" si="99"/>
        <v>0</v>
      </c>
    </row>
    <row r="73" spans="1:67" s="244" customFormat="1" ht="15.75" customHeight="1">
      <c r="A73" s="681" t="s">
        <v>302</v>
      </c>
      <c r="B73" s="680" t="s">
        <v>293</v>
      </c>
      <c r="C73" s="680" t="s">
        <v>18</v>
      </c>
      <c r="D73" s="264" t="s">
        <v>22</v>
      </c>
      <c r="E73" s="685">
        <f t="shared" si="3"/>
        <v>1</v>
      </c>
      <c r="F73" s="647">
        <v>1</v>
      </c>
      <c r="G73" s="817">
        <f t="shared" si="100"/>
        <v>49</v>
      </c>
      <c r="H73" s="818"/>
      <c r="I73" s="653">
        <v>2</v>
      </c>
      <c r="J73" s="686" t="str">
        <f>IF(I73&gt;=1,VLOOKUP(I73,Tabelle1!A$1:B$13,2),"keine Zuweisung")</f>
        <v>Büro-/Klassen-/Mehrzweckräüme, ... nichttext. Boden</v>
      </c>
      <c r="K73" s="17"/>
      <c r="L73" s="17"/>
      <c r="M73" s="687">
        <v>45.25</v>
      </c>
      <c r="N73" s="602"/>
      <c r="O73" s="688" t="s">
        <v>19</v>
      </c>
      <c r="P73" s="15"/>
      <c r="Q73" s="288"/>
      <c r="R73" s="189"/>
      <c r="S73" s="265"/>
      <c r="T73" s="689" t="str">
        <f t="shared" si="53"/>
        <v>0.037</v>
      </c>
      <c r="U73" s="690" t="str">
        <f t="shared" si="54"/>
        <v>Gruppenraum Kiga</v>
      </c>
      <c r="V73" s="691" t="str">
        <f t="shared" si="55"/>
        <v>Gemeinschaftsraum</v>
      </c>
      <c r="W73" s="266"/>
      <c r="X73" s="134">
        <f t="shared" si="56"/>
        <v>0</v>
      </c>
      <c r="Y73" s="135">
        <f t="shared" si="57"/>
        <v>0</v>
      </c>
      <c r="Z73" s="135">
        <f t="shared" si="58"/>
        <v>0</v>
      </c>
      <c r="AA73" s="136">
        <f t="shared" si="59"/>
        <v>0</v>
      </c>
      <c r="AB73" s="134">
        <f t="shared" si="60"/>
        <v>45.25</v>
      </c>
      <c r="AC73" s="135">
        <f t="shared" si="61"/>
        <v>0</v>
      </c>
      <c r="AD73" s="135">
        <f t="shared" si="62"/>
        <v>0</v>
      </c>
      <c r="AE73" s="136">
        <f t="shared" si="63"/>
        <v>45.25</v>
      </c>
      <c r="AF73" s="134">
        <f t="shared" si="64"/>
        <v>0</v>
      </c>
      <c r="AG73" s="135">
        <f t="shared" si="65"/>
        <v>0</v>
      </c>
      <c r="AH73" s="135">
        <f t="shared" si="66"/>
        <v>0</v>
      </c>
      <c r="AI73" s="136">
        <f t="shared" si="67"/>
        <v>0</v>
      </c>
      <c r="AJ73" s="134">
        <f t="shared" si="68"/>
        <v>0</v>
      </c>
      <c r="AK73" s="135">
        <f t="shared" si="69"/>
        <v>0</v>
      </c>
      <c r="AL73" s="135">
        <f t="shared" si="70"/>
        <v>0</v>
      </c>
      <c r="AM73" s="136">
        <f t="shared" si="71"/>
        <v>0</v>
      </c>
      <c r="AN73" s="134">
        <f t="shared" si="72"/>
        <v>0</v>
      </c>
      <c r="AO73" s="135">
        <f t="shared" si="73"/>
        <v>0</v>
      </c>
      <c r="AP73" s="135">
        <f t="shared" si="74"/>
        <v>0</v>
      </c>
      <c r="AQ73" s="136">
        <f t="shared" si="75"/>
        <v>0</v>
      </c>
      <c r="AR73" s="134">
        <f t="shared" si="76"/>
        <v>0</v>
      </c>
      <c r="AS73" s="135">
        <f t="shared" si="77"/>
        <v>0</v>
      </c>
      <c r="AT73" s="135">
        <f t="shared" si="78"/>
        <v>0</v>
      </c>
      <c r="AU73" s="136">
        <f t="shared" si="79"/>
        <v>0</v>
      </c>
      <c r="AV73" s="134">
        <f t="shared" si="80"/>
        <v>0</v>
      </c>
      <c r="AW73" s="135">
        <f t="shared" si="81"/>
        <v>0</v>
      </c>
      <c r="AX73" s="135">
        <f t="shared" si="82"/>
        <v>0</v>
      </c>
      <c r="AY73" s="136">
        <f t="shared" si="83"/>
        <v>0</v>
      </c>
      <c r="AZ73" s="134">
        <f t="shared" si="84"/>
        <v>0</v>
      </c>
      <c r="BA73" s="135">
        <f t="shared" si="85"/>
        <v>0</v>
      </c>
      <c r="BB73" s="135">
        <f t="shared" si="86"/>
        <v>0</v>
      </c>
      <c r="BC73" s="136">
        <f t="shared" si="87"/>
        <v>0</v>
      </c>
      <c r="BD73" s="608">
        <f t="shared" si="88"/>
        <v>0</v>
      </c>
      <c r="BE73" s="604">
        <f t="shared" si="89"/>
        <v>0</v>
      </c>
      <c r="BF73" s="604">
        <f t="shared" si="90"/>
        <v>0</v>
      </c>
      <c r="BG73" s="609">
        <f t="shared" si="91"/>
        <v>0</v>
      </c>
      <c r="BH73" s="608">
        <f t="shared" si="92"/>
        <v>0</v>
      </c>
      <c r="BI73" s="604">
        <f t="shared" si="93"/>
        <v>0</v>
      </c>
      <c r="BJ73" s="604">
        <f t="shared" si="94"/>
        <v>0</v>
      </c>
      <c r="BK73" s="609">
        <f t="shared" si="95"/>
        <v>0</v>
      </c>
      <c r="BL73" s="608">
        <f t="shared" si="96"/>
        <v>0</v>
      </c>
      <c r="BM73" s="604">
        <f t="shared" si="97"/>
        <v>0</v>
      </c>
      <c r="BN73" s="604">
        <f t="shared" si="98"/>
        <v>0</v>
      </c>
      <c r="BO73" s="609">
        <f t="shared" si="99"/>
        <v>0</v>
      </c>
    </row>
    <row r="74" spans="1:67" s="244" customFormat="1" ht="15.75" customHeight="1">
      <c r="A74" s="681" t="s">
        <v>303</v>
      </c>
      <c r="B74" s="680" t="s">
        <v>304</v>
      </c>
      <c r="C74" s="680" t="s">
        <v>18</v>
      </c>
      <c r="D74" s="264" t="s">
        <v>22</v>
      </c>
      <c r="E74" s="685">
        <f t="shared" si="3"/>
        <v>1</v>
      </c>
      <c r="F74" s="647">
        <v>1</v>
      </c>
      <c r="G74" s="817">
        <f t="shared" si="100"/>
        <v>49</v>
      </c>
      <c r="H74" s="818"/>
      <c r="I74" s="653">
        <v>2</v>
      </c>
      <c r="J74" s="686" t="str">
        <f>IF(I74&gt;=1,VLOOKUP(I74,Tabelle1!A$1:B$13,2),"keine Zuweisung")</f>
        <v>Büro-/Klassen-/Mehrzweckräüme, ... nichttext. Boden</v>
      </c>
      <c r="K74" s="297"/>
      <c r="L74" s="17"/>
      <c r="M74" s="687">
        <v>10.55</v>
      </c>
      <c r="N74" s="602"/>
      <c r="O74" s="688" t="s">
        <v>19</v>
      </c>
      <c r="P74" s="15"/>
      <c r="Q74" s="288"/>
      <c r="R74" s="189"/>
      <c r="S74" s="265"/>
      <c r="T74" s="689" t="str">
        <f t="shared" si="53"/>
        <v>0.041</v>
      </c>
      <c r="U74" s="690" t="str">
        <f t="shared" si="54"/>
        <v>Mini-Atelier</v>
      </c>
      <c r="V74" s="691" t="str">
        <f t="shared" si="55"/>
        <v>Gemeinschaftsraum</v>
      </c>
      <c r="W74" s="266"/>
      <c r="X74" s="134">
        <f t="shared" si="56"/>
        <v>0</v>
      </c>
      <c r="Y74" s="135">
        <f t="shared" si="57"/>
        <v>0</v>
      </c>
      <c r="Z74" s="135">
        <f t="shared" si="58"/>
        <v>0</v>
      </c>
      <c r="AA74" s="136">
        <f t="shared" si="59"/>
        <v>0</v>
      </c>
      <c r="AB74" s="134">
        <f t="shared" si="60"/>
        <v>10.55</v>
      </c>
      <c r="AC74" s="135">
        <f t="shared" si="61"/>
        <v>0</v>
      </c>
      <c r="AD74" s="135">
        <f t="shared" si="62"/>
        <v>0</v>
      </c>
      <c r="AE74" s="136">
        <f t="shared" si="63"/>
        <v>10.55</v>
      </c>
      <c r="AF74" s="134">
        <f t="shared" si="64"/>
        <v>0</v>
      </c>
      <c r="AG74" s="135">
        <f t="shared" si="65"/>
        <v>0</v>
      </c>
      <c r="AH74" s="135">
        <f t="shared" si="66"/>
        <v>0</v>
      </c>
      <c r="AI74" s="136">
        <f t="shared" si="67"/>
        <v>0</v>
      </c>
      <c r="AJ74" s="134">
        <f t="shared" si="68"/>
        <v>0</v>
      </c>
      <c r="AK74" s="135">
        <f t="shared" si="69"/>
        <v>0</v>
      </c>
      <c r="AL74" s="135">
        <f t="shared" si="70"/>
        <v>0</v>
      </c>
      <c r="AM74" s="136">
        <f t="shared" si="71"/>
        <v>0</v>
      </c>
      <c r="AN74" s="134">
        <f t="shared" si="72"/>
        <v>0</v>
      </c>
      <c r="AO74" s="135">
        <f t="shared" si="73"/>
        <v>0</v>
      </c>
      <c r="AP74" s="135">
        <f t="shared" si="74"/>
        <v>0</v>
      </c>
      <c r="AQ74" s="136">
        <f t="shared" si="75"/>
        <v>0</v>
      </c>
      <c r="AR74" s="134">
        <f t="shared" si="76"/>
        <v>0</v>
      </c>
      <c r="AS74" s="135">
        <f t="shared" si="77"/>
        <v>0</v>
      </c>
      <c r="AT74" s="135">
        <f t="shared" si="78"/>
        <v>0</v>
      </c>
      <c r="AU74" s="136">
        <f t="shared" si="79"/>
        <v>0</v>
      </c>
      <c r="AV74" s="134">
        <f t="shared" si="80"/>
        <v>0</v>
      </c>
      <c r="AW74" s="135">
        <f t="shared" si="81"/>
        <v>0</v>
      </c>
      <c r="AX74" s="135">
        <f t="shared" si="82"/>
        <v>0</v>
      </c>
      <c r="AY74" s="136">
        <f t="shared" si="83"/>
        <v>0</v>
      </c>
      <c r="AZ74" s="134">
        <f t="shared" si="84"/>
        <v>0</v>
      </c>
      <c r="BA74" s="135">
        <f t="shared" si="85"/>
        <v>0</v>
      </c>
      <c r="BB74" s="135">
        <f t="shared" si="86"/>
        <v>0</v>
      </c>
      <c r="BC74" s="136">
        <f t="shared" si="87"/>
        <v>0</v>
      </c>
      <c r="BD74" s="608">
        <f t="shared" si="88"/>
        <v>0</v>
      </c>
      <c r="BE74" s="604">
        <f t="shared" si="89"/>
        <v>0</v>
      </c>
      <c r="BF74" s="604">
        <f t="shared" si="90"/>
        <v>0</v>
      </c>
      <c r="BG74" s="609">
        <f t="shared" si="91"/>
        <v>0</v>
      </c>
      <c r="BH74" s="608">
        <f t="shared" si="92"/>
        <v>0</v>
      </c>
      <c r="BI74" s="604">
        <f t="shared" si="93"/>
        <v>0</v>
      </c>
      <c r="BJ74" s="604">
        <f t="shared" si="94"/>
        <v>0</v>
      </c>
      <c r="BK74" s="609">
        <f t="shared" si="95"/>
        <v>0</v>
      </c>
      <c r="BL74" s="608">
        <f t="shared" si="96"/>
        <v>0</v>
      </c>
      <c r="BM74" s="604">
        <f t="shared" si="97"/>
        <v>0</v>
      </c>
      <c r="BN74" s="604">
        <f t="shared" si="98"/>
        <v>0</v>
      </c>
      <c r="BO74" s="609">
        <f t="shared" si="99"/>
        <v>0</v>
      </c>
    </row>
    <row r="75" spans="1:67" s="170" customFormat="1" ht="15.75" customHeight="1">
      <c r="A75" s="681" t="s">
        <v>305</v>
      </c>
      <c r="B75" s="680" t="s">
        <v>293</v>
      </c>
      <c r="C75" s="680" t="s">
        <v>18</v>
      </c>
      <c r="D75" s="264" t="s">
        <v>22</v>
      </c>
      <c r="E75" s="685">
        <f t="shared" si="3"/>
        <v>1</v>
      </c>
      <c r="F75" s="647">
        <v>1</v>
      </c>
      <c r="G75" s="817">
        <f t="shared" si="100"/>
        <v>49</v>
      </c>
      <c r="H75" s="818"/>
      <c r="I75" s="653">
        <v>2</v>
      </c>
      <c r="J75" s="686" t="str">
        <f>IF(I75&gt;=1,VLOOKUP(I75,Tabelle1!A$1:B$13,2),"keine Zuweisung")</f>
        <v>Büro-/Klassen-/Mehrzweckräüme, ... nichttext. Boden</v>
      </c>
      <c r="K75" s="17"/>
      <c r="L75" s="17"/>
      <c r="M75" s="687">
        <v>45.25</v>
      </c>
      <c r="N75" s="602"/>
      <c r="O75" s="688" t="s">
        <v>19</v>
      </c>
      <c r="P75" s="15"/>
      <c r="Q75" s="288"/>
      <c r="R75" s="189"/>
      <c r="S75" s="171"/>
      <c r="T75" s="689" t="str">
        <f t="shared" si="53"/>
        <v>0.042</v>
      </c>
      <c r="U75" s="690" t="str">
        <f t="shared" si="54"/>
        <v>Gruppenraum Kiga</v>
      </c>
      <c r="V75" s="691" t="str">
        <f t="shared" si="55"/>
        <v>Gemeinschaftsraum</v>
      </c>
      <c r="W75" s="266"/>
      <c r="X75" s="134">
        <f t="shared" si="56"/>
        <v>0</v>
      </c>
      <c r="Y75" s="135">
        <f t="shared" si="57"/>
        <v>0</v>
      </c>
      <c r="Z75" s="135">
        <f t="shared" si="58"/>
        <v>0</v>
      </c>
      <c r="AA75" s="136">
        <f t="shared" si="59"/>
        <v>0</v>
      </c>
      <c r="AB75" s="134">
        <f t="shared" si="60"/>
        <v>45.25</v>
      </c>
      <c r="AC75" s="135">
        <f t="shared" si="61"/>
        <v>0</v>
      </c>
      <c r="AD75" s="135">
        <f t="shared" si="62"/>
        <v>0</v>
      </c>
      <c r="AE75" s="136">
        <f t="shared" si="63"/>
        <v>45.25</v>
      </c>
      <c r="AF75" s="134">
        <f t="shared" si="64"/>
        <v>0</v>
      </c>
      <c r="AG75" s="135">
        <f t="shared" si="65"/>
        <v>0</v>
      </c>
      <c r="AH75" s="135">
        <f t="shared" si="66"/>
        <v>0</v>
      </c>
      <c r="AI75" s="136">
        <f t="shared" si="67"/>
        <v>0</v>
      </c>
      <c r="AJ75" s="134">
        <f t="shared" si="68"/>
        <v>0</v>
      </c>
      <c r="AK75" s="135">
        <f t="shared" si="69"/>
        <v>0</v>
      </c>
      <c r="AL75" s="135">
        <f t="shared" si="70"/>
        <v>0</v>
      </c>
      <c r="AM75" s="136">
        <f t="shared" si="71"/>
        <v>0</v>
      </c>
      <c r="AN75" s="134">
        <f t="shared" si="72"/>
        <v>0</v>
      </c>
      <c r="AO75" s="135">
        <f t="shared" si="73"/>
        <v>0</v>
      </c>
      <c r="AP75" s="135">
        <f t="shared" si="74"/>
        <v>0</v>
      </c>
      <c r="AQ75" s="136">
        <f t="shared" si="75"/>
        <v>0</v>
      </c>
      <c r="AR75" s="134">
        <f t="shared" si="76"/>
        <v>0</v>
      </c>
      <c r="AS75" s="135">
        <f t="shared" si="77"/>
        <v>0</v>
      </c>
      <c r="AT75" s="135">
        <f t="shared" si="78"/>
        <v>0</v>
      </c>
      <c r="AU75" s="136">
        <f t="shared" si="79"/>
        <v>0</v>
      </c>
      <c r="AV75" s="134">
        <f t="shared" si="80"/>
        <v>0</v>
      </c>
      <c r="AW75" s="135">
        <f t="shared" si="81"/>
        <v>0</v>
      </c>
      <c r="AX75" s="135">
        <f t="shared" si="82"/>
        <v>0</v>
      </c>
      <c r="AY75" s="136">
        <f t="shared" si="83"/>
        <v>0</v>
      </c>
      <c r="AZ75" s="134">
        <f t="shared" si="84"/>
        <v>0</v>
      </c>
      <c r="BA75" s="135">
        <f t="shared" si="85"/>
        <v>0</v>
      </c>
      <c r="BB75" s="135">
        <f t="shared" si="86"/>
        <v>0</v>
      </c>
      <c r="BC75" s="136">
        <f t="shared" si="87"/>
        <v>0</v>
      </c>
      <c r="BD75" s="608">
        <f t="shared" si="88"/>
        <v>0</v>
      </c>
      <c r="BE75" s="604">
        <f t="shared" si="89"/>
        <v>0</v>
      </c>
      <c r="BF75" s="604">
        <f t="shared" si="90"/>
        <v>0</v>
      </c>
      <c r="BG75" s="609">
        <f t="shared" si="91"/>
        <v>0</v>
      </c>
      <c r="BH75" s="608">
        <f t="shared" si="92"/>
        <v>0</v>
      </c>
      <c r="BI75" s="604">
        <f t="shared" si="93"/>
        <v>0</v>
      </c>
      <c r="BJ75" s="604">
        <f t="shared" si="94"/>
        <v>0</v>
      </c>
      <c r="BK75" s="609">
        <f t="shared" si="95"/>
        <v>0</v>
      </c>
      <c r="BL75" s="608">
        <f t="shared" si="96"/>
        <v>0</v>
      </c>
      <c r="BM75" s="604">
        <f t="shared" si="97"/>
        <v>0</v>
      </c>
      <c r="BN75" s="604">
        <f t="shared" si="98"/>
        <v>0</v>
      </c>
      <c r="BO75" s="609">
        <f t="shared" si="99"/>
        <v>0</v>
      </c>
    </row>
    <row r="76" spans="1:67" s="244" customFormat="1" ht="15.75" customHeight="1">
      <c r="A76" s="681" t="s">
        <v>306</v>
      </c>
      <c r="B76" s="680" t="s">
        <v>304</v>
      </c>
      <c r="C76" s="680" t="s">
        <v>18</v>
      </c>
      <c r="D76" s="264" t="s">
        <v>22</v>
      </c>
      <c r="E76" s="685">
        <f t="shared" si="3"/>
        <v>1</v>
      </c>
      <c r="F76" s="647">
        <v>1</v>
      </c>
      <c r="G76" s="817">
        <f t="shared" si="100"/>
        <v>49</v>
      </c>
      <c r="H76" s="818"/>
      <c r="I76" s="653">
        <v>2</v>
      </c>
      <c r="J76" s="686" t="str">
        <f>IF(I76&gt;=1,VLOOKUP(I76,Tabelle1!A$1:B$13,2),"keine Zuweisung")</f>
        <v>Büro-/Klassen-/Mehrzweckräüme, ... nichttext. Boden</v>
      </c>
      <c r="K76" s="17"/>
      <c r="L76" s="297"/>
      <c r="M76" s="687">
        <v>10.55</v>
      </c>
      <c r="N76" s="602"/>
      <c r="O76" s="688" t="s">
        <v>19</v>
      </c>
      <c r="P76" s="15"/>
      <c r="Q76" s="288"/>
      <c r="R76" s="189"/>
      <c r="S76" s="265"/>
      <c r="T76" s="689" t="str">
        <f t="shared" si="53"/>
        <v>0.045</v>
      </c>
      <c r="U76" s="690" t="str">
        <f t="shared" si="54"/>
        <v>Mini-Atelier</v>
      </c>
      <c r="V76" s="691" t="str">
        <f t="shared" si="55"/>
        <v>Gemeinschaftsraum</v>
      </c>
      <c r="W76" s="266"/>
      <c r="X76" s="134">
        <f t="shared" si="56"/>
        <v>0</v>
      </c>
      <c r="Y76" s="135">
        <f t="shared" si="57"/>
        <v>0</v>
      </c>
      <c r="Z76" s="135">
        <f t="shared" si="58"/>
        <v>0</v>
      </c>
      <c r="AA76" s="136">
        <f t="shared" si="59"/>
        <v>0</v>
      </c>
      <c r="AB76" s="134">
        <f t="shared" si="60"/>
        <v>10.55</v>
      </c>
      <c r="AC76" s="135">
        <f t="shared" si="61"/>
        <v>0</v>
      </c>
      <c r="AD76" s="135">
        <f t="shared" si="62"/>
        <v>0</v>
      </c>
      <c r="AE76" s="136">
        <f t="shared" si="63"/>
        <v>10.55</v>
      </c>
      <c r="AF76" s="134">
        <f t="shared" si="64"/>
        <v>0</v>
      </c>
      <c r="AG76" s="135">
        <f t="shared" si="65"/>
        <v>0</v>
      </c>
      <c r="AH76" s="135">
        <f t="shared" si="66"/>
        <v>0</v>
      </c>
      <c r="AI76" s="136">
        <f t="shared" si="67"/>
        <v>0</v>
      </c>
      <c r="AJ76" s="134">
        <f t="shared" si="68"/>
        <v>0</v>
      </c>
      <c r="AK76" s="135">
        <f t="shared" si="69"/>
        <v>0</v>
      </c>
      <c r="AL76" s="135">
        <f t="shared" si="70"/>
        <v>0</v>
      </c>
      <c r="AM76" s="136">
        <f t="shared" si="71"/>
        <v>0</v>
      </c>
      <c r="AN76" s="134">
        <f t="shared" si="72"/>
        <v>0</v>
      </c>
      <c r="AO76" s="135">
        <f t="shared" si="73"/>
        <v>0</v>
      </c>
      <c r="AP76" s="135">
        <f t="shared" si="74"/>
        <v>0</v>
      </c>
      <c r="AQ76" s="136">
        <f t="shared" si="75"/>
        <v>0</v>
      </c>
      <c r="AR76" s="134">
        <f t="shared" si="76"/>
        <v>0</v>
      </c>
      <c r="AS76" s="135">
        <f t="shared" si="77"/>
        <v>0</v>
      </c>
      <c r="AT76" s="135">
        <f t="shared" si="78"/>
        <v>0</v>
      </c>
      <c r="AU76" s="136">
        <f t="shared" si="79"/>
        <v>0</v>
      </c>
      <c r="AV76" s="134">
        <f t="shared" si="80"/>
        <v>0</v>
      </c>
      <c r="AW76" s="135">
        <f t="shared" si="81"/>
        <v>0</v>
      </c>
      <c r="AX76" s="135">
        <f t="shared" si="82"/>
        <v>0</v>
      </c>
      <c r="AY76" s="136">
        <f t="shared" si="83"/>
        <v>0</v>
      </c>
      <c r="AZ76" s="134">
        <f t="shared" si="84"/>
        <v>0</v>
      </c>
      <c r="BA76" s="135">
        <f t="shared" si="85"/>
        <v>0</v>
      </c>
      <c r="BB76" s="135">
        <f t="shared" si="86"/>
        <v>0</v>
      </c>
      <c r="BC76" s="136">
        <f t="shared" si="87"/>
        <v>0</v>
      </c>
      <c r="BD76" s="608">
        <f t="shared" si="88"/>
        <v>0</v>
      </c>
      <c r="BE76" s="604">
        <f t="shared" si="89"/>
        <v>0</v>
      </c>
      <c r="BF76" s="604">
        <f t="shared" si="90"/>
        <v>0</v>
      </c>
      <c r="BG76" s="609">
        <f t="shared" si="91"/>
        <v>0</v>
      </c>
      <c r="BH76" s="608">
        <f t="shared" si="92"/>
        <v>0</v>
      </c>
      <c r="BI76" s="604">
        <f t="shared" si="93"/>
        <v>0</v>
      </c>
      <c r="BJ76" s="604">
        <f t="shared" si="94"/>
        <v>0</v>
      </c>
      <c r="BK76" s="609">
        <f t="shared" si="95"/>
        <v>0</v>
      </c>
      <c r="BL76" s="608">
        <f t="shared" si="96"/>
        <v>0</v>
      </c>
      <c r="BM76" s="604">
        <f t="shared" si="97"/>
        <v>0</v>
      </c>
      <c r="BN76" s="604">
        <f t="shared" si="98"/>
        <v>0</v>
      </c>
      <c r="BO76" s="609">
        <f t="shared" si="99"/>
        <v>0</v>
      </c>
    </row>
    <row r="77" spans="1:67" s="244" customFormat="1" ht="15.75" customHeight="1">
      <c r="A77" s="681" t="s">
        <v>307</v>
      </c>
      <c r="B77" s="680" t="s">
        <v>293</v>
      </c>
      <c r="C77" s="680" t="s">
        <v>18</v>
      </c>
      <c r="D77" s="264" t="s">
        <v>22</v>
      </c>
      <c r="E77" s="685">
        <f t="shared" si="3"/>
        <v>1</v>
      </c>
      <c r="F77" s="647">
        <v>1</v>
      </c>
      <c r="G77" s="817">
        <f t="shared" si="100"/>
        <v>49</v>
      </c>
      <c r="H77" s="818"/>
      <c r="I77" s="653">
        <v>2</v>
      </c>
      <c r="J77" s="686" t="str">
        <f>IF(I77&gt;=1,VLOOKUP(I77,Tabelle1!A$1:B$13,2),"keine Zuweisung")</f>
        <v>Büro-/Klassen-/Mehrzweckräüme, ... nichttext. Boden</v>
      </c>
      <c r="K77" s="17"/>
      <c r="L77" s="17"/>
      <c r="M77" s="687">
        <v>39.25</v>
      </c>
      <c r="N77" s="602"/>
      <c r="O77" s="688" t="s">
        <v>19</v>
      </c>
      <c r="P77" s="15"/>
      <c r="Q77" s="288"/>
      <c r="R77" s="189"/>
      <c r="S77" s="265"/>
      <c r="T77" s="689" t="str">
        <f t="shared" si="53"/>
        <v>0.048</v>
      </c>
      <c r="U77" s="690" t="str">
        <f t="shared" si="54"/>
        <v>Gruppenraum Kiga</v>
      </c>
      <c r="V77" s="691" t="str">
        <f t="shared" si="55"/>
        <v>Gemeinschaftsraum</v>
      </c>
      <c r="W77" s="266"/>
      <c r="X77" s="134">
        <f t="shared" si="56"/>
        <v>0</v>
      </c>
      <c r="Y77" s="135">
        <f t="shared" si="57"/>
        <v>0</v>
      </c>
      <c r="Z77" s="135">
        <f t="shared" si="58"/>
        <v>0</v>
      </c>
      <c r="AA77" s="136">
        <f t="shared" si="59"/>
        <v>0</v>
      </c>
      <c r="AB77" s="134">
        <f t="shared" si="60"/>
        <v>39.25</v>
      </c>
      <c r="AC77" s="135">
        <f t="shared" si="61"/>
        <v>0</v>
      </c>
      <c r="AD77" s="135">
        <f t="shared" si="62"/>
        <v>0</v>
      </c>
      <c r="AE77" s="136">
        <f t="shared" si="63"/>
        <v>39.25</v>
      </c>
      <c r="AF77" s="134">
        <f t="shared" si="64"/>
        <v>0</v>
      </c>
      <c r="AG77" s="135">
        <f t="shared" si="65"/>
        <v>0</v>
      </c>
      <c r="AH77" s="135">
        <f t="shared" si="66"/>
        <v>0</v>
      </c>
      <c r="AI77" s="136">
        <f t="shared" si="67"/>
        <v>0</v>
      </c>
      <c r="AJ77" s="134">
        <f t="shared" si="68"/>
        <v>0</v>
      </c>
      <c r="AK77" s="135">
        <f t="shared" si="69"/>
        <v>0</v>
      </c>
      <c r="AL77" s="135">
        <f t="shared" si="70"/>
        <v>0</v>
      </c>
      <c r="AM77" s="136">
        <f t="shared" si="71"/>
        <v>0</v>
      </c>
      <c r="AN77" s="134">
        <f t="shared" si="72"/>
        <v>0</v>
      </c>
      <c r="AO77" s="135">
        <f t="shared" si="73"/>
        <v>0</v>
      </c>
      <c r="AP77" s="135">
        <f t="shared" si="74"/>
        <v>0</v>
      </c>
      <c r="AQ77" s="136">
        <f t="shared" si="75"/>
        <v>0</v>
      </c>
      <c r="AR77" s="134">
        <f t="shared" si="76"/>
        <v>0</v>
      </c>
      <c r="AS77" s="135">
        <f t="shared" si="77"/>
        <v>0</v>
      </c>
      <c r="AT77" s="135">
        <f t="shared" si="78"/>
        <v>0</v>
      </c>
      <c r="AU77" s="136">
        <f t="shared" si="79"/>
        <v>0</v>
      </c>
      <c r="AV77" s="134">
        <f t="shared" si="80"/>
        <v>0</v>
      </c>
      <c r="AW77" s="135">
        <f t="shared" si="81"/>
        <v>0</v>
      </c>
      <c r="AX77" s="135">
        <f t="shared" si="82"/>
        <v>0</v>
      </c>
      <c r="AY77" s="136">
        <f t="shared" si="83"/>
        <v>0</v>
      </c>
      <c r="AZ77" s="134">
        <f t="shared" si="84"/>
        <v>0</v>
      </c>
      <c r="BA77" s="135">
        <f t="shared" si="85"/>
        <v>0</v>
      </c>
      <c r="BB77" s="135">
        <f t="shared" si="86"/>
        <v>0</v>
      </c>
      <c r="BC77" s="136">
        <f t="shared" si="87"/>
        <v>0</v>
      </c>
      <c r="BD77" s="608">
        <f t="shared" si="88"/>
        <v>0</v>
      </c>
      <c r="BE77" s="604">
        <f t="shared" si="89"/>
        <v>0</v>
      </c>
      <c r="BF77" s="604">
        <f t="shared" si="90"/>
        <v>0</v>
      </c>
      <c r="BG77" s="609">
        <f t="shared" si="91"/>
        <v>0</v>
      </c>
      <c r="BH77" s="608">
        <f t="shared" si="92"/>
        <v>0</v>
      </c>
      <c r="BI77" s="604">
        <f t="shared" si="93"/>
        <v>0</v>
      </c>
      <c r="BJ77" s="604">
        <f t="shared" si="94"/>
        <v>0</v>
      </c>
      <c r="BK77" s="609">
        <f t="shared" si="95"/>
        <v>0</v>
      </c>
      <c r="BL77" s="608">
        <f t="shared" si="96"/>
        <v>0</v>
      </c>
      <c r="BM77" s="604">
        <f t="shared" si="97"/>
        <v>0</v>
      </c>
      <c r="BN77" s="604">
        <f t="shared" si="98"/>
        <v>0</v>
      </c>
      <c r="BO77" s="609">
        <f t="shared" si="99"/>
        <v>0</v>
      </c>
    </row>
    <row r="78" spans="1:67" s="244" customFormat="1" ht="15.75" customHeight="1">
      <c r="A78" s="681" t="s">
        <v>308</v>
      </c>
      <c r="B78" s="680" t="s">
        <v>293</v>
      </c>
      <c r="C78" s="680" t="s">
        <v>18</v>
      </c>
      <c r="D78" s="264" t="s">
        <v>22</v>
      </c>
      <c r="E78" s="685">
        <f t="shared" si="3"/>
        <v>1</v>
      </c>
      <c r="F78" s="647">
        <v>1</v>
      </c>
      <c r="G78" s="817">
        <f t="shared" si="100"/>
        <v>49</v>
      </c>
      <c r="H78" s="818"/>
      <c r="I78" s="653">
        <v>2</v>
      </c>
      <c r="J78" s="686" t="str">
        <f>IF(I78&gt;=1,VLOOKUP(I78,Tabelle1!A$1:B$13,2),"keine Zuweisung")</f>
        <v>Büro-/Klassen-/Mehrzweckräüme, ... nichttext. Boden</v>
      </c>
      <c r="K78" s="17"/>
      <c r="L78" s="17"/>
      <c r="M78" s="687">
        <v>39.25</v>
      </c>
      <c r="N78" s="602"/>
      <c r="O78" s="688" t="s">
        <v>19</v>
      </c>
      <c r="P78" s="15"/>
      <c r="Q78" s="288"/>
      <c r="R78" s="189"/>
      <c r="S78" s="265"/>
      <c r="T78" s="689" t="str">
        <f t="shared" si="53"/>
        <v>0.049</v>
      </c>
      <c r="U78" s="690" t="str">
        <f t="shared" si="54"/>
        <v>Gruppenraum Kiga</v>
      </c>
      <c r="V78" s="691" t="str">
        <f t="shared" si="55"/>
        <v>Gemeinschaftsraum</v>
      </c>
      <c r="W78" s="266"/>
      <c r="X78" s="134">
        <f t="shared" si="56"/>
        <v>0</v>
      </c>
      <c r="Y78" s="135">
        <f t="shared" si="57"/>
        <v>0</v>
      </c>
      <c r="Z78" s="135">
        <f t="shared" si="58"/>
        <v>0</v>
      </c>
      <c r="AA78" s="136">
        <f t="shared" si="59"/>
        <v>0</v>
      </c>
      <c r="AB78" s="134">
        <f t="shared" si="60"/>
        <v>39.25</v>
      </c>
      <c r="AC78" s="135">
        <f t="shared" si="61"/>
        <v>0</v>
      </c>
      <c r="AD78" s="135">
        <f t="shared" si="62"/>
        <v>0</v>
      </c>
      <c r="AE78" s="136">
        <f t="shared" si="63"/>
        <v>39.25</v>
      </c>
      <c r="AF78" s="134">
        <f t="shared" si="64"/>
        <v>0</v>
      </c>
      <c r="AG78" s="135">
        <f t="shared" si="65"/>
        <v>0</v>
      </c>
      <c r="AH78" s="135">
        <f t="shared" si="66"/>
        <v>0</v>
      </c>
      <c r="AI78" s="136">
        <f t="shared" si="67"/>
        <v>0</v>
      </c>
      <c r="AJ78" s="134">
        <f t="shared" si="68"/>
        <v>0</v>
      </c>
      <c r="AK78" s="135">
        <f t="shared" si="69"/>
        <v>0</v>
      </c>
      <c r="AL78" s="135">
        <f t="shared" si="70"/>
        <v>0</v>
      </c>
      <c r="AM78" s="136">
        <f t="shared" si="71"/>
        <v>0</v>
      </c>
      <c r="AN78" s="134">
        <f t="shared" si="72"/>
        <v>0</v>
      </c>
      <c r="AO78" s="135">
        <f t="shared" si="73"/>
        <v>0</v>
      </c>
      <c r="AP78" s="135">
        <f t="shared" si="74"/>
        <v>0</v>
      </c>
      <c r="AQ78" s="136">
        <f t="shared" si="75"/>
        <v>0</v>
      </c>
      <c r="AR78" s="134">
        <f t="shared" si="76"/>
        <v>0</v>
      </c>
      <c r="AS78" s="135">
        <f t="shared" si="77"/>
        <v>0</v>
      </c>
      <c r="AT78" s="135">
        <f t="shared" si="78"/>
        <v>0</v>
      </c>
      <c r="AU78" s="136">
        <f t="shared" si="79"/>
        <v>0</v>
      </c>
      <c r="AV78" s="134">
        <f t="shared" si="80"/>
        <v>0</v>
      </c>
      <c r="AW78" s="135">
        <f t="shared" si="81"/>
        <v>0</v>
      </c>
      <c r="AX78" s="135">
        <f t="shared" si="82"/>
        <v>0</v>
      </c>
      <c r="AY78" s="136">
        <f t="shared" si="83"/>
        <v>0</v>
      </c>
      <c r="AZ78" s="134">
        <f t="shared" si="84"/>
        <v>0</v>
      </c>
      <c r="BA78" s="135">
        <f t="shared" si="85"/>
        <v>0</v>
      </c>
      <c r="BB78" s="135">
        <f t="shared" si="86"/>
        <v>0</v>
      </c>
      <c r="BC78" s="136">
        <f t="shared" si="87"/>
        <v>0</v>
      </c>
      <c r="BD78" s="608">
        <f t="shared" si="88"/>
        <v>0</v>
      </c>
      <c r="BE78" s="604">
        <f t="shared" si="89"/>
        <v>0</v>
      </c>
      <c r="BF78" s="604">
        <f t="shared" si="90"/>
        <v>0</v>
      </c>
      <c r="BG78" s="609">
        <f t="shared" si="91"/>
        <v>0</v>
      </c>
      <c r="BH78" s="608">
        <f t="shared" si="92"/>
        <v>0</v>
      </c>
      <c r="BI78" s="604">
        <f t="shared" si="93"/>
        <v>0</v>
      </c>
      <c r="BJ78" s="604">
        <f t="shared" si="94"/>
        <v>0</v>
      </c>
      <c r="BK78" s="609">
        <f t="shared" si="95"/>
        <v>0</v>
      </c>
      <c r="BL78" s="608">
        <f t="shared" si="96"/>
        <v>0</v>
      </c>
      <c r="BM78" s="604">
        <f t="shared" si="97"/>
        <v>0</v>
      </c>
      <c r="BN78" s="604">
        <f t="shared" si="98"/>
        <v>0</v>
      </c>
      <c r="BO78" s="609">
        <f t="shared" si="99"/>
        <v>0</v>
      </c>
    </row>
    <row r="79" spans="1:67" s="244" customFormat="1" ht="15.75" customHeight="1">
      <c r="A79" s="681" t="s">
        <v>309</v>
      </c>
      <c r="B79" s="680" t="s">
        <v>304</v>
      </c>
      <c r="C79" s="680" t="s">
        <v>18</v>
      </c>
      <c r="D79" s="264" t="s">
        <v>22</v>
      </c>
      <c r="E79" s="685">
        <f t="shared" si="3"/>
        <v>1</v>
      </c>
      <c r="F79" s="647">
        <v>1</v>
      </c>
      <c r="G79" s="817">
        <f t="shared" si="100"/>
        <v>49</v>
      </c>
      <c r="H79" s="818"/>
      <c r="I79" s="653">
        <v>2</v>
      </c>
      <c r="J79" s="686" t="str">
        <f>IF(I79&gt;=1,VLOOKUP(I79,Tabelle1!A$1:B$13,2),"keine Zuweisung")</f>
        <v>Büro-/Klassen-/Mehrzweckräüme, ... nichttext. Boden</v>
      </c>
      <c r="K79" s="17"/>
      <c r="L79" s="17"/>
      <c r="M79" s="687">
        <v>10.55</v>
      </c>
      <c r="N79" s="602"/>
      <c r="O79" s="688" t="s">
        <v>19</v>
      </c>
      <c r="P79" s="15"/>
      <c r="Q79" s="288"/>
      <c r="R79" s="189"/>
      <c r="S79" s="265"/>
      <c r="T79" s="689" t="str">
        <f t="shared" si="53"/>
        <v>0.050</v>
      </c>
      <c r="U79" s="690" t="str">
        <f t="shared" si="54"/>
        <v>Mini-Atelier</v>
      </c>
      <c r="V79" s="691" t="str">
        <f t="shared" si="55"/>
        <v>Gemeinschaftsraum</v>
      </c>
      <c r="W79" s="266"/>
      <c r="X79" s="134">
        <f t="shared" si="56"/>
        <v>0</v>
      </c>
      <c r="Y79" s="135">
        <f t="shared" si="57"/>
        <v>0</v>
      </c>
      <c r="Z79" s="135">
        <f t="shared" si="58"/>
        <v>0</v>
      </c>
      <c r="AA79" s="136">
        <f t="shared" si="59"/>
        <v>0</v>
      </c>
      <c r="AB79" s="134">
        <f t="shared" si="60"/>
        <v>10.55</v>
      </c>
      <c r="AC79" s="135">
        <f t="shared" si="61"/>
        <v>0</v>
      </c>
      <c r="AD79" s="135">
        <f t="shared" si="62"/>
        <v>0</v>
      </c>
      <c r="AE79" s="136">
        <f t="shared" si="63"/>
        <v>10.55</v>
      </c>
      <c r="AF79" s="134">
        <f t="shared" si="64"/>
        <v>0</v>
      </c>
      <c r="AG79" s="135">
        <f t="shared" si="65"/>
        <v>0</v>
      </c>
      <c r="AH79" s="135">
        <f t="shared" si="66"/>
        <v>0</v>
      </c>
      <c r="AI79" s="136">
        <f t="shared" si="67"/>
        <v>0</v>
      </c>
      <c r="AJ79" s="134">
        <f t="shared" si="68"/>
        <v>0</v>
      </c>
      <c r="AK79" s="135">
        <f t="shared" si="69"/>
        <v>0</v>
      </c>
      <c r="AL79" s="135">
        <f t="shared" si="70"/>
        <v>0</v>
      </c>
      <c r="AM79" s="136">
        <f t="shared" si="71"/>
        <v>0</v>
      </c>
      <c r="AN79" s="134">
        <f t="shared" si="72"/>
        <v>0</v>
      </c>
      <c r="AO79" s="135">
        <f t="shared" si="73"/>
        <v>0</v>
      </c>
      <c r="AP79" s="135">
        <f t="shared" si="74"/>
        <v>0</v>
      </c>
      <c r="AQ79" s="136">
        <f t="shared" si="75"/>
        <v>0</v>
      </c>
      <c r="AR79" s="134">
        <f t="shared" si="76"/>
        <v>0</v>
      </c>
      <c r="AS79" s="135">
        <f t="shared" si="77"/>
        <v>0</v>
      </c>
      <c r="AT79" s="135">
        <f t="shared" si="78"/>
        <v>0</v>
      </c>
      <c r="AU79" s="136">
        <f t="shared" si="79"/>
        <v>0</v>
      </c>
      <c r="AV79" s="134">
        <f t="shared" si="80"/>
        <v>0</v>
      </c>
      <c r="AW79" s="135">
        <f t="shared" si="81"/>
        <v>0</v>
      </c>
      <c r="AX79" s="135">
        <f t="shared" si="82"/>
        <v>0</v>
      </c>
      <c r="AY79" s="136">
        <f t="shared" si="83"/>
        <v>0</v>
      </c>
      <c r="AZ79" s="134">
        <f t="shared" si="84"/>
        <v>0</v>
      </c>
      <c r="BA79" s="135">
        <f t="shared" si="85"/>
        <v>0</v>
      </c>
      <c r="BB79" s="135">
        <f t="shared" si="86"/>
        <v>0</v>
      </c>
      <c r="BC79" s="136">
        <f t="shared" si="87"/>
        <v>0</v>
      </c>
      <c r="BD79" s="608">
        <f t="shared" si="88"/>
        <v>0</v>
      </c>
      <c r="BE79" s="604">
        <f t="shared" si="89"/>
        <v>0</v>
      </c>
      <c r="BF79" s="604">
        <f t="shared" si="90"/>
        <v>0</v>
      </c>
      <c r="BG79" s="609">
        <f t="shared" si="91"/>
        <v>0</v>
      </c>
      <c r="BH79" s="608">
        <f t="shared" si="92"/>
        <v>0</v>
      </c>
      <c r="BI79" s="604">
        <f t="shared" si="93"/>
        <v>0</v>
      </c>
      <c r="BJ79" s="604">
        <f t="shared" si="94"/>
        <v>0</v>
      </c>
      <c r="BK79" s="609">
        <f t="shared" si="95"/>
        <v>0</v>
      </c>
      <c r="BL79" s="608">
        <f t="shared" si="96"/>
        <v>0</v>
      </c>
      <c r="BM79" s="604">
        <f t="shared" si="97"/>
        <v>0</v>
      </c>
      <c r="BN79" s="604">
        <f t="shared" si="98"/>
        <v>0</v>
      </c>
      <c r="BO79" s="609">
        <f t="shared" si="99"/>
        <v>0</v>
      </c>
    </row>
    <row r="80" spans="1:67" s="244" customFormat="1" ht="15.75" customHeight="1">
      <c r="A80" s="681" t="s">
        <v>310</v>
      </c>
      <c r="B80" s="680" t="s">
        <v>293</v>
      </c>
      <c r="C80" s="680" t="s">
        <v>18</v>
      </c>
      <c r="D80" s="264" t="s">
        <v>22</v>
      </c>
      <c r="E80" s="685">
        <f t="shared" si="3"/>
        <v>1</v>
      </c>
      <c r="F80" s="647">
        <v>1</v>
      </c>
      <c r="G80" s="817">
        <f t="shared" si="100"/>
        <v>49</v>
      </c>
      <c r="H80" s="818"/>
      <c r="I80" s="653">
        <v>2</v>
      </c>
      <c r="J80" s="686" t="str">
        <f>IF(I80&gt;=1,VLOOKUP(I80,Tabelle1!A$1:B$13,2),"keine Zuweisung")</f>
        <v>Büro-/Klassen-/Mehrzweckräüme, ... nichttext. Boden</v>
      </c>
      <c r="K80" s="17"/>
      <c r="L80" s="17"/>
      <c r="M80" s="687">
        <v>40.35</v>
      </c>
      <c r="N80" s="602"/>
      <c r="O80" s="688" t="s">
        <v>19</v>
      </c>
      <c r="P80" s="15"/>
      <c r="Q80" s="288"/>
      <c r="R80" s="189"/>
      <c r="S80" s="265"/>
      <c r="T80" s="689" t="str">
        <f t="shared" si="53"/>
        <v>0.053</v>
      </c>
      <c r="U80" s="690" t="str">
        <f t="shared" si="54"/>
        <v>Gruppenraum Kiga</v>
      </c>
      <c r="V80" s="691" t="str">
        <f t="shared" si="55"/>
        <v>Gemeinschaftsraum</v>
      </c>
      <c r="W80" s="266"/>
      <c r="X80" s="134">
        <f t="shared" si="56"/>
        <v>0</v>
      </c>
      <c r="Y80" s="135">
        <f t="shared" si="57"/>
        <v>0</v>
      </c>
      <c r="Z80" s="135">
        <f t="shared" si="58"/>
        <v>0</v>
      </c>
      <c r="AA80" s="136">
        <f t="shared" si="59"/>
        <v>0</v>
      </c>
      <c r="AB80" s="134">
        <f t="shared" si="60"/>
        <v>40.35</v>
      </c>
      <c r="AC80" s="135">
        <f t="shared" si="61"/>
        <v>0</v>
      </c>
      <c r="AD80" s="135">
        <f t="shared" si="62"/>
        <v>0</v>
      </c>
      <c r="AE80" s="136">
        <f t="shared" si="63"/>
        <v>40.35</v>
      </c>
      <c r="AF80" s="134">
        <f t="shared" si="64"/>
        <v>0</v>
      </c>
      <c r="AG80" s="135">
        <f t="shared" si="65"/>
        <v>0</v>
      </c>
      <c r="AH80" s="135">
        <f t="shared" si="66"/>
        <v>0</v>
      </c>
      <c r="AI80" s="136">
        <f t="shared" si="67"/>
        <v>0</v>
      </c>
      <c r="AJ80" s="134">
        <f t="shared" si="68"/>
        <v>0</v>
      </c>
      <c r="AK80" s="135">
        <f t="shared" si="69"/>
        <v>0</v>
      </c>
      <c r="AL80" s="135">
        <f t="shared" si="70"/>
        <v>0</v>
      </c>
      <c r="AM80" s="136">
        <f t="shared" si="71"/>
        <v>0</v>
      </c>
      <c r="AN80" s="134">
        <f t="shared" si="72"/>
        <v>0</v>
      </c>
      <c r="AO80" s="135">
        <f t="shared" si="73"/>
        <v>0</v>
      </c>
      <c r="AP80" s="135">
        <f t="shared" si="74"/>
        <v>0</v>
      </c>
      <c r="AQ80" s="136">
        <f t="shared" si="75"/>
        <v>0</v>
      </c>
      <c r="AR80" s="134">
        <f t="shared" si="76"/>
        <v>0</v>
      </c>
      <c r="AS80" s="135">
        <f t="shared" si="77"/>
        <v>0</v>
      </c>
      <c r="AT80" s="135">
        <f t="shared" si="78"/>
        <v>0</v>
      </c>
      <c r="AU80" s="136">
        <f t="shared" si="79"/>
        <v>0</v>
      </c>
      <c r="AV80" s="134">
        <f t="shared" si="80"/>
        <v>0</v>
      </c>
      <c r="AW80" s="135">
        <f t="shared" si="81"/>
        <v>0</v>
      </c>
      <c r="AX80" s="135">
        <f t="shared" si="82"/>
        <v>0</v>
      </c>
      <c r="AY80" s="136">
        <f t="shared" si="83"/>
        <v>0</v>
      </c>
      <c r="AZ80" s="134">
        <f t="shared" si="84"/>
        <v>0</v>
      </c>
      <c r="BA80" s="135">
        <f t="shared" si="85"/>
        <v>0</v>
      </c>
      <c r="BB80" s="135">
        <f t="shared" si="86"/>
        <v>0</v>
      </c>
      <c r="BC80" s="136">
        <f t="shared" si="87"/>
        <v>0</v>
      </c>
      <c r="BD80" s="608">
        <f t="shared" si="88"/>
        <v>0</v>
      </c>
      <c r="BE80" s="604">
        <f t="shared" si="89"/>
        <v>0</v>
      </c>
      <c r="BF80" s="604">
        <f t="shared" si="90"/>
        <v>0</v>
      </c>
      <c r="BG80" s="609">
        <f t="shared" si="91"/>
        <v>0</v>
      </c>
      <c r="BH80" s="608">
        <f t="shared" si="92"/>
        <v>0</v>
      </c>
      <c r="BI80" s="604">
        <f t="shared" si="93"/>
        <v>0</v>
      </c>
      <c r="BJ80" s="604">
        <f t="shared" si="94"/>
        <v>0</v>
      </c>
      <c r="BK80" s="609">
        <f t="shared" si="95"/>
        <v>0</v>
      </c>
      <c r="BL80" s="608">
        <f t="shared" si="96"/>
        <v>0</v>
      </c>
      <c r="BM80" s="604">
        <f t="shared" si="97"/>
        <v>0</v>
      </c>
      <c r="BN80" s="604">
        <f t="shared" si="98"/>
        <v>0</v>
      </c>
      <c r="BO80" s="609">
        <f t="shared" si="99"/>
        <v>0</v>
      </c>
    </row>
    <row r="81" spans="1:67" s="244" customFormat="1" ht="15.75" customHeight="1">
      <c r="A81" s="681" t="s">
        <v>311</v>
      </c>
      <c r="B81" s="680" t="s">
        <v>304</v>
      </c>
      <c r="C81" s="680" t="s">
        <v>18</v>
      </c>
      <c r="D81" s="264" t="s">
        <v>22</v>
      </c>
      <c r="E81" s="685">
        <f t="shared" si="3"/>
        <v>1</v>
      </c>
      <c r="F81" s="647">
        <v>1</v>
      </c>
      <c r="G81" s="817">
        <f t="shared" si="100"/>
        <v>49</v>
      </c>
      <c r="H81" s="818"/>
      <c r="I81" s="653">
        <v>2</v>
      </c>
      <c r="J81" s="686" t="str">
        <f>IF(I81&gt;=1,VLOOKUP(I81,Tabelle1!A$1:B$13,2),"keine Zuweisung")</f>
        <v>Büro-/Klassen-/Mehrzweckräüme, ... nichttext. Boden</v>
      </c>
      <c r="K81" s="17"/>
      <c r="L81" s="17"/>
      <c r="M81" s="687">
        <v>10.55</v>
      </c>
      <c r="N81" s="602"/>
      <c r="O81" s="688" t="s">
        <v>19</v>
      </c>
      <c r="P81" s="15"/>
      <c r="Q81" s="288"/>
      <c r="R81" s="189"/>
      <c r="S81" s="265"/>
      <c r="T81" s="689" t="str">
        <f t="shared" si="53"/>
        <v>0.054</v>
      </c>
      <c r="U81" s="690" t="str">
        <f t="shared" si="54"/>
        <v>Mini-Atelier</v>
      </c>
      <c r="V81" s="691" t="str">
        <f t="shared" si="55"/>
        <v>Gemeinschaftsraum</v>
      </c>
      <c r="W81" s="266"/>
      <c r="X81" s="134">
        <f t="shared" si="56"/>
        <v>0</v>
      </c>
      <c r="Y81" s="135">
        <f t="shared" si="57"/>
        <v>0</v>
      </c>
      <c r="Z81" s="135">
        <f t="shared" si="58"/>
        <v>0</v>
      </c>
      <c r="AA81" s="136">
        <f t="shared" si="59"/>
        <v>0</v>
      </c>
      <c r="AB81" s="134">
        <f t="shared" si="60"/>
        <v>10.55</v>
      </c>
      <c r="AC81" s="135">
        <f t="shared" si="61"/>
        <v>0</v>
      </c>
      <c r="AD81" s="135">
        <f t="shared" si="62"/>
        <v>0</v>
      </c>
      <c r="AE81" s="136">
        <f t="shared" si="63"/>
        <v>10.55</v>
      </c>
      <c r="AF81" s="134">
        <f t="shared" si="64"/>
        <v>0</v>
      </c>
      <c r="AG81" s="135">
        <f t="shared" si="65"/>
        <v>0</v>
      </c>
      <c r="AH81" s="135">
        <f t="shared" si="66"/>
        <v>0</v>
      </c>
      <c r="AI81" s="136">
        <f t="shared" si="67"/>
        <v>0</v>
      </c>
      <c r="AJ81" s="134">
        <f t="shared" si="68"/>
        <v>0</v>
      </c>
      <c r="AK81" s="135">
        <f t="shared" si="69"/>
        <v>0</v>
      </c>
      <c r="AL81" s="135">
        <f t="shared" si="70"/>
        <v>0</v>
      </c>
      <c r="AM81" s="136">
        <f t="shared" si="71"/>
        <v>0</v>
      </c>
      <c r="AN81" s="134">
        <f t="shared" si="72"/>
        <v>0</v>
      </c>
      <c r="AO81" s="135">
        <f t="shared" si="73"/>
        <v>0</v>
      </c>
      <c r="AP81" s="135">
        <f t="shared" si="74"/>
        <v>0</v>
      </c>
      <c r="AQ81" s="136">
        <f t="shared" si="75"/>
        <v>0</v>
      </c>
      <c r="AR81" s="134">
        <f t="shared" si="76"/>
        <v>0</v>
      </c>
      <c r="AS81" s="135">
        <f t="shared" si="77"/>
        <v>0</v>
      </c>
      <c r="AT81" s="135">
        <f t="shared" si="78"/>
        <v>0</v>
      </c>
      <c r="AU81" s="136">
        <f t="shared" si="79"/>
        <v>0</v>
      </c>
      <c r="AV81" s="134">
        <f t="shared" si="80"/>
        <v>0</v>
      </c>
      <c r="AW81" s="135">
        <f t="shared" si="81"/>
        <v>0</v>
      </c>
      <c r="AX81" s="135">
        <f t="shared" si="82"/>
        <v>0</v>
      </c>
      <c r="AY81" s="136">
        <f t="shared" si="83"/>
        <v>0</v>
      </c>
      <c r="AZ81" s="134">
        <f t="shared" si="84"/>
        <v>0</v>
      </c>
      <c r="BA81" s="135">
        <f t="shared" si="85"/>
        <v>0</v>
      </c>
      <c r="BB81" s="135">
        <f t="shared" si="86"/>
        <v>0</v>
      </c>
      <c r="BC81" s="136">
        <f t="shared" si="87"/>
        <v>0</v>
      </c>
      <c r="BD81" s="608">
        <f t="shared" si="88"/>
        <v>0</v>
      </c>
      <c r="BE81" s="604">
        <f t="shared" si="89"/>
        <v>0</v>
      </c>
      <c r="BF81" s="604">
        <f t="shared" si="90"/>
        <v>0</v>
      </c>
      <c r="BG81" s="609">
        <f t="shared" si="91"/>
        <v>0</v>
      </c>
      <c r="BH81" s="608">
        <f t="shared" si="92"/>
        <v>0</v>
      </c>
      <c r="BI81" s="604">
        <f t="shared" si="93"/>
        <v>0</v>
      </c>
      <c r="BJ81" s="604">
        <f t="shared" si="94"/>
        <v>0</v>
      </c>
      <c r="BK81" s="609">
        <f t="shared" si="95"/>
        <v>0</v>
      </c>
      <c r="BL81" s="608">
        <f t="shared" si="96"/>
        <v>0</v>
      </c>
      <c r="BM81" s="604">
        <f t="shared" si="97"/>
        <v>0</v>
      </c>
      <c r="BN81" s="604">
        <f t="shared" si="98"/>
        <v>0</v>
      </c>
      <c r="BO81" s="609">
        <f t="shared" si="99"/>
        <v>0</v>
      </c>
    </row>
    <row r="82" spans="1:67" s="244" customFormat="1" ht="15.75" customHeight="1">
      <c r="A82" s="681" t="s">
        <v>312</v>
      </c>
      <c r="B82" s="680" t="s">
        <v>313</v>
      </c>
      <c r="C82" s="680" t="s">
        <v>11</v>
      </c>
      <c r="D82" s="264" t="s">
        <v>22</v>
      </c>
      <c r="E82" s="685">
        <f>IF(D82="JA",1,0)</f>
        <v>1</v>
      </c>
      <c r="F82" s="647">
        <v>1</v>
      </c>
      <c r="G82" s="817">
        <f t="shared" si="100"/>
        <v>49</v>
      </c>
      <c r="H82" s="818"/>
      <c r="I82" s="653">
        <v>3</v>
      </c>
      <c r="J82" s="686" t="str">
        <f>IF(I82&gt;=1,VLOOKUP(I82,Tabelle1!A$1:B$13,2),"keine Zuweisung")</f>
        <v>Flure nichttext. Boden</v>
      </c>
      <c r="K82" s="297"/>
      <c r="L82" s="17"/>
      <c r="M82" s="687">
        <v>23.4</v>
      </c>
      <c r="N82" s="602"/>
      <c r="O82" s="688" t="s">
        <v>19</v>
      </c>
      <c r="P82" s="15"/>
      <c r="Q82" s="288"/>
      <c r="R82" s="189"/>
      <c r="S82" s="265"/>
      <c r="T82" s="689" t="str">
        <f t="shared" si="53"/>
        <v>0.058</v>
      </c>
      <c r="U82" s="690" t="str">
        <f t="shared" si="54"/>
        <v>Windfang </v>
      </c>
      <c r="V82" s="691" t="str">
        <f t="shared" si="55"/>
        <v>Flur</v>
      </c>
      <c r="W82" s="266"/>
      <c r="X82" s="134">
        <f t="shared" si="56"/>
        <v>0</v>
      </c>
      <c r="Y82" s="135">
        <f t="shared" si="57"/>
        <v>0</v>
      </c>
      <c r="Z82" s="135">
        <f t="shared" si="58"/>
        <v>0</v>
      </c>
      <c r="AA82" s="136">
        <f t="shared" si="59"/>
        <v>0</v>
      </c>
      <c r="AB82" s="134">
        <f t="shared" si="60"/>
        <v>0</v>
      </c>
      <c r="AC82" s="135">
        <f t="shared" si="61"/>
        <v>0</v>
      </c>
      <c r="AD82" s="135">
        <f t="shared" si="62"/>
        <v>0</v>
      </c>
      <c r="AE82" s="136">
        <f t="shared" si="63"/>
        <v>0</v>
      </c>
      <c r="AF82" s="134">
        <f t="shared" si="64"/>
        <v>23.4</v>
      </c>
      <c r="AG82" s="135">
        <f t="shared" si="65"/>
        <v>0</v>
      </c>
      <c r="AH82" s="135">
        <f t="shared" si="66"/>
        <v>0</v>
      </c>
      <c r="AI82" s="136">
        <f t="shared" si="67"/>
        <v>23.4</v>
      </c>
      <c r="AJ82" s="134">
        <f t="shared" si="68"/>
        <v>0</v>
      </c>
      <c r="AK82" s="135">
        <f t="shared" si="69"/>
        <v>0</v>
      </c>
      <c r="AL82" s="135">
        <f t="shared" si="70"/>
        <v>0</v>
      </c>
      <c r="AM82" s="136">
        <f t="shared" si="71"/>
        <v>0</v>
      </c>
      <c r="AN82" s="134">
        <f t="shared" si="72"/>
        <v>0</v>
      </c>
      <c r="AO82" s="135">
        <f t="shared" si="73"/>
        <v>0</v>
      </c>
      <c r="AP82" s="135">
        <f t="shared" si="74"/>
        <v>0</v>
      </c>
      <c r="AQ82" s="136">
        <f t="shared" si="75"/>
        <v>0</v>
      </c>
      <c r="AR82" s="134">
        <f t="shared" si="76"/>
        <v>0</v>
      </c>
      <c r="AS82" s="135">
        <f t="shared" si="77"/>
        <v>0</v>
      </c>
      <c r="AT82" s="135">
        <f t="shared" si="78"/>
        <v>0</v>
      </c>
      <c r="AU82" s="136">
        <f t="shared" si="79"/>
        <v>0</v>
      </c>
      <c r="AV82" s="134">
        <f t="shared" si="80"/>
        <v>0</v>
      </c>
      <c r="AW82" s="135">
        <f t="shared" si="81"/>
        <v>0</v>
      </c>
      <c r="AX82" s="135">
        <f t="shared" si="82"/>
        <v>0</v>
      </c>
      <c r="AY82" s="136">
        <f t="shared" si="83"/>
        <v>0</v>
      </c>
      <c r="AZ82" s="134">
        <f t="shared" si="84"/>
        <v>0</v>
      </c>
      <c r="BA82" s="135">
        <f t="shared" si="85"/>
        <v>0</v>
      </c>
      <c r="BB82" s="135">
        <f t="shared" si="86"/>
        <v>0</v>
      </c>
      <c r="BC82" s="136">
        <f t="shared" si="87"/>
        <v>0</v>
      </c>
      <c r="BD82" s="608">
        <f t="shared" si="88"/>
        <v>0</v>
      </c>
      <c r="BE82" s="604">
        <f t="shared" si="89"/>
        <v>0</v>
      </c>
      <c r="BF82" s="604">
        <f t="shared" si="90"/>
        <v>0</v>
      </c>
      <c r="BG82" s="609">
        <f t="shared" si="91"/>
        <v>0</v>
      </c>
      <c r="BH82" s="608">
        <f t="shared" si="92"/>
        <v>0</v>
      </c>
      <c r="BI82" s="604">
        <f t="shared" si="93"/>
        <v>0</v>
      </c>
      <c r="BJ82" s="604">
        <f t="shared" si="94"/>
        <v>0</v>
      </c>
      <c r="BK82" s="609">
        <f t="shared" si="95"/>
        <v>0</v>
      </c>
      <c r="BL82" s="608">
        <f t="shared" si="96"/>
        <v>0</v>
      </c>
      <c r="BM82" s="604">
        <f t="shared" si="97"/>
        <v>0</v>
      </c>
      <c r="BN82" s="604">
        <f t="shared" si="98"/>
        <v>0</v>
      </c>
      <c r="BO82" s="609">
        <f t="shared" si="99"/>
        <v>0</v>
      </c>
    </row>
    <row r="83" spans="1:67" s="244" customFormat="1" ht="15.75" customHeight="1">
      <c r="A83" s="682"/>
      <c r="B83" s="679"/>
      <c r="C83" s="679"/>
      <c r="D83" s="264"/>
      <c r="E83" s="685"/>
      <c r="F83" s="185"/>
      <c r="G83" s="817"/>
      <c r="H83" s="818"/>
      <c r="I83" s="1272"/>
      <c r="J83" s="686"/>
      <c r="K83" s="17"/>
      <c r="L83" s="17"/>
      <c r="M83" s="606"/>
      <c r="N83" s="602"/>
      <c r="O83" s="607"/>
      <c r="P83" s="15"/>
      <c r="Q83" s="288"/>
      <c r="R83" s="189"/>
      <c r="S83" s="265"/>
      <c r="T83" s="689">
        <f t="shared" si="53"/>
        <v>0</v>
      </c>
      <c r="U83" s="690">
        <f t="shared" si="54"/>
        <v>0</v>
      </c>
      <c r="V83" s="691">
        <f t="shared" si="55"/>
        <v>0</v>
      </c>
      <c r="W83" s="266"/>
      <c r="X83" s="134">
        <f>IF($X$6=I83,M83,0)*IF($X$10=G83,1,0)</f>
        <v>0</v>
      </c>
      <c r="Y83" s="135">
        <f>IF($X$6=I83,M83,0)*IF($Y$10=G83,1,0)</f>
        <v>0</v>
      </c>
      <c r="Z83" s="135">
        <f>IF($X$6=I83,M83,0)*IF($Z$10=G83,1,0)</f>
        <v>0</v>
      </c>
      <c r="AA83" s="136">
        <f>IF($X$6=I83,M83,0)</f>
        <v>0</v>
      </c>
      <c r="AB83" s="134">
        <f>IF($AB$6=I83,M83,0)*IF($AB$10=G83,1,0)</f>
        <v>0</v>
      </c>
      <c r="AC83" s="135">
        <f>IF($AB$6=I83,M83,0)*IF($AC$10=G83,1,0)</f>
        <v>0</v>
      </c>
      <c r="AD83" s="135">
        <f>IF($AB$6=I83,M83,0)*IF($AD$10=G83,1,0)</f>
        <v>0</v>
      </c>
      <c r="AE83" s="136">
        <f>IF($AB$6=I83,M83,0)</f>
        <v>0</v>
      </c>
      <c r="AF83" s="134">
        <f>IF($AF$6=I83,M83,0)*IF($AF$10=G83,1,0)</f>
        <v>0</v>
      </c>
      <c r="AG83" s="135">
        <f>IF($AF$6=I83,M83,0)*IF($AG$10=G83,1,0)</f>
        <v>0</v>
      </c>
      <c r="AH83" s="135">
        <f>IF($AF$6=I83,M83,0)*IF($AH$10=G83,1,0)</f>
        <v>0</v>
      </c>
      <c r="AI83" s="136">
        <f>IF($AF$6=I83,M83,0)</f>
        <v>0</v>
      </c>
      <c r="AJ83" s="134">
        <f>IF($AJ$6=I83,M83,0)*IF($AJ$10=G83,1,0)</f>
        <v>0</v>
      </c>
      <c r="AK83" s="135">
        <f>IF($AJ$6=I83,M83,0)*IF($AK$10=G83,1,0)</f>
        <v>0</v>
      </c>
      <c r="AL83" s="135">
        <f>IF($AJ$6=I83,M83,0)*IF($AL$10=G83,1,0)</f>
        <v>0</v>
      </c>
      <c r="AM83" s="136">
        <f>IF($AJ$6=I83,M83,0)</f>
        <v>0</v>
      </c>
      <c r="AN83" s="134">
        <f>IF($AN$6=I83,M83,0)*IF($AN$10=G83,1,0)</f>
        <v>0</v>
      </c>
      <c r="AO83" s="135">
        <f>IF($AN$6=I83,M83,0)*IF($AO$10=G83,1,0)</f>
        <v>0</v>
      </c>
      <c r="AP83" s="135">
        <f>IF($AN$6=I83,M83,0)*IF($AP$10=G83,1,0)</f>
        <v>0</v>
      </c>
      <c r="AQ83" s="136">
        <f>IF($AN$6=I83,M83,0)</f>
        <v>0</v>
      </c>
      <c r="AR83" s="134">
        <f>IF($AR$6=I83,M83,0)*IF($AR$10=G83,1,0)</f>
        <v>0</v>
      </c>
      <c r="AS83" s="135">
        <f>IF($AR$6=I83,M83,0)*IF($AS$10=G83,1,0)</f>
        <v>0</v>
      </c>
      <c r="AT83" s="135">
        <f>IF($AR$6=I83,M83,0)*IF($AT$10=G83,1,0)</f>
        <v>0</v>
      </c>
      <c r="AU83" s="136">
        <f>IF($AR$6=I83,M83,0)</f>
        <v>0</v>
      </c>
      <c r="AV83" s="134">
        <f>IF($AV$6=I83,M83,0)*IF($AV$10=G83,1,0)</f>
        <v>0</v>
      </c>
      <c r="AW83" s="135">
        <f>IF($AV$6=I83,M83,0)*IF($AW$10=G83,1,0)</f>
        <v>0</v>
      </c>
      <c r="AX83" s="135">
        <f>IF($AV$6=I83,M83,0)*IF($AX$10=G83,1,0)</f>
        <v>0</v>
      </c>
      <c r="AY83" s="136">
        <f>IF($AV$6=I83,M83,0)</f>
        <v>0</v>
      </c>
      <c r="AZ83" s="134">
        <f>IF($AZ$6=I83,M83,0)*IF($AZ$10=G83,1,0)</f>
        <v>0</v>
      </c>
      <c r="BA83" s="135">
        <f>IF($AZ$6=I83,M83,0)*IF($BA$10=G83,1,0)</f>
        <v>0</v>
      </c>
      <c r="BB83" s="135">
        <f>IF($AZ$6=I83,M83,0)*IF($BB$10=G83,1,0)</f>
        <v>0</v>
      </c>
      <c r="BC83" s="136">
        <f>IF($AZ$6=I83,M83,0)</f>
        <v>0</v>
      </c>
      <c r="BD83" s="608">
        <f>IF($BD$6=I83,M83,0)*IF($BD$10=G83,1,0)</f>
        <v>0</v>
      </c>
      <c r="BE83" s="604">
        <f>IF($BD$6=I83,M83,0)*IF($BE$10=G83,1,0)</f>
        <v>0</v>
      </c>
      <c r="BF83" s="604">
        <f>IF($BD$6=I83,M83,0)*IF($BF$10=G83,1,0)</f>
        <v>0</v>
      </c>
      <c r="BG83" s="609">
        <f>IF($BD$6=I83,M83,0)</f>
        <v>0</v>
      </c>
      <c r="BH83" s="608">
        <f>IF($BH$6=I83,Q83,0)*IF($BH$10=G83,1,0)</f>
        <v>0</v>
      </c>
      <c r="BI83" s="604">
        <f>IF($BH$6=I83,Q83,0)*IF($BI$10=G83,1,0)</f>
        <v>0</v>
      </c>
      <c r="BJ83" s="604">
        <f>IF($BH$6=I83,Q83,0)*IF($BJ$10=G83,1,0)</f>
        <v>0</v>
      </c>
      <c r="BK83" s="609">
        <f>IF($BH$6=I83,Q83,0)</f>
        <v>0</v>
      </c>
      <c r="BL83" s="608">
        <f>IF($BL$6=I83,N83,0)*IF($BL$10=G83,1,0)</f>
        <v>0</v>
      </c>
      <c r="BM83" s="604">
        <f>IF($BL$6=I83,N83,0)*IF($BM$10=G83,1,0)</f>
        <v>0</v>
      </c>
      <c r="BN83" s="604">
        <f>IF($BL$6=I83,N83,0)*IF($BN$10=G83,1,0)</f>
        <v>0</v>
      </c>
      <c r="BO83" s="609">
        <f>IF($BL$6=I83,N83,0)</f>
        <v>0</v>
      </c>
    </row>
    <row r="84" spans="1:67" s="244" customFormat="1" ht="15.75" customHeight="1">
      <c r="A84" s="683"/>
      <c r="B84" s="684" t="s">
        <v>21</v>
      </c>
      <c r="C84" s="684"/>
      <c r="D84" s="264" t="s">
        <v>22</v>
      </c>
      <c r="E84" s="685">
        <f>IF(D84="JA",1,0)</f>
        <v>1</v>
      </c>
      <c r="F84" s="185">
        <v>1</v>
      </c>
      <c r="G84" s="817">
        <f>IF(F84=1,$F$9,IF(F84=2,$G$9,IF(F84=3,$H$9,0)))</f>
        <v>49</v>
      </c>
      <c r="H84" s="818"/>
      <c r="I84" s="1272">
        <v>10</v>
      </c>
      <c r="J84" s="686" t="str">
        <f>IF(I84&gt;=1,VLOOKUP(I84,Tabelle1!A$1:B$13,2),"keine Zuweisung")</f>
        <v>innenliegende Glasflächen</v>
      </c>
      <c r="K84" s="17"/>
      <c r="L84" s="17"/>
      <c r="M84" s="603"/>
      <c r="N84" s="602"/>
      <c r="O84" s="299"/>
      <c r="P84" s="15"/>
      <c r="Q84" s="288">
        <v>130</v>
      </c>
      <c r="R84" s="605" t="s">
        <v>316</v>
      </c>
      <c r="S84" s="265"/>
      <c r="T84" s="689">
        <f t="shared" si="53"/>
        <v>0</v>
      </c>
      <c r="U84" s="690" t="str">
        <f t="shared" si="54"/>
        <v>Innenliegende Glasflächen</v>
      </c>
      <c r="V84" s="691">
        <f t="shared" si="55"/>
        <v>0</v>
      </c>
      <c r="W84" s="266"/>
      <c r="X84" s="134">
        <f>IF($X$6=I84,M84,0)*IF($X$10=G84,1,0)</f>
        <v>0</v>
      </c>
      <c r="Y84" s="135">
        <f>IF($X$6=I84,M84,0)*IF($Y$10=G84,1,0)</f>
        <v>0</v>
      </c>
      <c r="Z84" s="135">
        <f>IF($X$6=I84,M84,0)*IF($Z$10=G84,1,0)</f>
        <v>0</v>
      </c>
      <c r="AA84" s="136">
        <f>IF($X$6=I84,M84,0)</f>
        <v>0</v>
      </c>
      <c r="AB84" s="134">
        <f>IF($AB$6=I84,M84,0)*IF($AB$10=G84,1,0)</f>
        <v>0</v>
      </c>
      <c r="AC84" s="135">
        <f>IF($AB$6=I84,M84,0)*IF($AC$10=G84,1,0)</f>
        <v>0</v>
      </c>
      <c r="AD84" s="135">
        <f>IF($AB$6=I84,M84,0)*IF($AD$10=G84,1,0)</f>
        <v>0</v>
      </c>
      <c r="AE84" s="136">
        <f>IF($AB$6=I84,M84,0)</f>
        <v>0</v>
      </c>
      <c r="AF84" s="134">
        <f>IF($AF$6=I84,M84,0)*IF($AF$10=G84,1,0)</f>
        <v>0</v>
      </c>
      <c r="AG84" s="135">
        <f>IF($AF$6=I84,M84,0)*IF($AG$10=G84,1,0)</f>
        <v>0</v>
      </c>
      <c r="AH84" s="135">
        <f>IF($AF$6=I84,M84,0)*IF($AH$10=G84,1,0)</f>
        <v>0</v>
      </c>
      <c r="AI84" s="136">
        <f>IF($AF$6=I84,M84,0)</f>
        <v>0</v>
      </c>
      <c r="AJ84" s="134">
        <f>IF($AJ$6=I84,M84,0)*IF($AJ$10=G84,1,0)</f>
        <v>0</v>
      </c>
      <c r="AK84" s="135">
        <f>IF($AJ$6=I84,M84,0)*IF($AK$10=G84,1,0)</f>
        <v>0</v>
      </c>
      <c r="AL84" s="135">
        <f>IF($AJ$6=I84,M84,0)*IF($AL$10=G84,1,0)</f>
        <v>0</v>
      </c>
      <c r="AM84" s="136">
        <f>IF($AJ$6=I84,M84,0)</f>
        <v>0</v>
      </c>
      <c r="AN84" s="134">
        <f>IF($AN$6=I84,M84,0)*IF($AN$10=G84,1,0)</f>
        <v>0</v>
      </c>
      <c r="AO84" s="135">
        <f>IF($AN$6=I84,M84,0)*IF($AO$10=G84,1,0)</f>
        <v>0</v>
      </c>
      <c r="AP84" s="135">
        <f>IF($AN$6=I84,M84,0)*IF($AP$10=G84,1,0)</f>
        <v>0</v>
      </c>
      <c r="AQ84" s="136">
        <f>IF($AN$6=I84,M84,0)</f>
        <v>0</v>
      </c>
      <c r="AR84" s="134">
        <f>IF($AR$6=I84,M84,0)*IF($AR$10=G84,1,0)</f>
        <v>0</v>
      </c>
      <c r="AS84" s="135">
        <f>IF($AR$6=I84,M84,0)*IF($AS$10=G84,1,0)</f>
        <v>0</v>
      </c>
      <c r="AT84" s="135">
        <f>IF($AR$6=I84,M84,0)*IF($AT$10=G84,1,0)</f>
        <v>0</v>
      </c>
      <c r="AU84" s="136">
        <f>IF($AR$6=I84,M84,0)</f>
        <v>0</v>
      </c>
      <c r="AV84" s="134">
        <f>IF($AV$6=I84,M84,0)*IF($AV$10=G84,1,0)</f>
        <v>0</v>
      </c>
      <c r="AW84" s="135">
        <f>IF($AV$6=I84,M84,0)*IF($AW$10=G84,1,0)</f>
        <v>0</v>
      </c>
      <c r="AX84" s="135">
        <f>IF($AV$6=I84,M84,0)*IF($AX$10=G84,1,0)</f>
        <v>0</v>
      </c>
      <c r="AY84" s="136">
        <f>IF($AV$6=I84,M84,0)</f>
        <v>0</v>
      </c>
      <c r="AZ84" s="134">
        <f>IF($AZ$6=I84,M84,0)*IF($AZ$10=G84,1,0)</f>
        <v>0</v>
      </c>
      <c r="BA84" s="135">
        <f>IF($AZ$6=I84,M84,0)*IF($BA$10=G84,1,0)</f>
        <v>0</v>
      </c>
      <c r="BB84" s="135">
        <f>IF($AZ$6=I84,M84,0)*IF($BB$10=G84,1,0)</f>
        <v>0</v>
      </c>
      <c r="BC84" s="136">
        <f>IF($AZ$6=I84,M84,0)</f>
        <v>0</v>
      </c>
      <c r="BD84" s="608">
        <f>IF($BD$6=I84,M84,0)*IF($BD$10=G84,1,0)</f>
        <v>0</v>
      </c>
      <c r="BE84" s="604">
        <f>IF($BD$6=I84,M84,0)*IF($BE$10=G84,1,0)</f>
        <v>0</v>
      </c>
      <c r="BF84" s="604">
        <f>IF($BD$6=I84,M84,0)*IF($BF$10=G84,1,0)</f>
        <v>0</v>
      </c>
      <c r="BG84" s="609">
        <f>IF($BD$6=I84,M84,0)</f>
        <v>0</v>
      </c>
      <c r="BH84" s="608">
        <f>IF($BH$6=I84,Q84,0)*IF($BH$10=G84,1,0)</f>
        <v>130</v>
      </c>
      <c r="BI84" s="604">
        <f>IF($BH$6=I84,Q84,0)*IF($BI$10=G84,1,0)</f>
        <v>0</v>
      </c>
      <c r="BJ84" s="604">
        <f>IF($BH$6=I84,Q84,0)*IF($BJ$10=G84,1,0)</f>
        <v>0</v>
      </c>
      <c r="BK84" s="609">
        <f>IF($BH$6=I84,Q84,0)</f>
        <v>130</v>
      </c>
      <c r="BL84" s="608">
        <f>IF($BL$6=I84,N84,0)*IF($BL$10=G84,1,0)</f>
        <v>0</v>
      </c>
      <c r="BM84" s="604">
        <f>IF($BL$6=I84,N84,0)*IF($BM$10=G84,1,0)</f>
        <v>0</v>
      </c>
      <c r="BN84" s="604">
        <f>IF($BL$6=I84,N84,0)*IF($BN$10=G84,1,0)</f>
        <v>0</v>
      </c>
      <c r="BO84" s="609">
        <f>IF($BL$6=I84,N84,0)</f>
        <v>0</v>
      </c>
    </row>
    <row r="85" spans="1:67" s="244" customFormat="1" ht="15.75" customHeight="1" thickBot="1">
      <c r="A85" s="14"/>
      <c r="B85" s="12"/>
      <c r="C85" s="13"/>
      <c r="D85" s="188"/>
      <c r="E85" s="188"/>
      <c r="F85" s="188"/>
      <c r="G85" s="887"/>
      <c r="H85" s="888"/>
      <c r="I85" s="188"/>
      <c r="J85" s="188"/>
      <c r="K85" s="188"/>
      <c r="L85" s="188"/>
      <c r="M85" s="298"/>
      <c r="N85" s="188"/>
      <c r="O85" s="268"/>
      <c r="P85" s="16"/>
      <c r="Q85" s="289"/>
      <c r="R85" s="190"/>
      <c r="S85" s="265"/>
      <c r="T85" s="89"/>
      <c r="U85" s="90"/>
      <c r="V85" s="91"/>
      <c r="W85" s="290"/>
      <c r="X85" s="165"/>
      <c r="Y85" s="166"/>
      <c r="Z85" s="166"/>
      <c r="AA85" s="167"/>
      <c r="AB85" s="165"/>
      <c r="AC85" s="166"/>
      <c r="AD85" s="166"/>
      <c r="AE85" s="167"/>
      <c r="AF85" s="165"/>
      <c r="AG85" s="166"/>
      <c r="AH85" s="166"/>
      <c r="AI85" s="167"/>
      <c r="AJ85" s="165"/>
      <c r="AK85" s="166"/>
      <c r="AL85" s="166"/>
      <c r="AM85" s="167"/>
      <c r="AN85" s="165"/>
      <c r="AO85" s="166"/>
      <c r="AP85" s="166"/>
      <c r="AQ85" s="167"/>
      <c r="AR85" s="165"/>
      <c r="AS85" s="166"/>
      <c r="AT85" s="166"/>
      <c r="AU85" s="167"/>
      <c r="AV85" s="165"/>
      <c r="AW85" s="166"/>
      <c r="AX85" s="166"/>
      <c r="AY85" s="167"/>
      <c r="AZ85" s="165"/>
      <c r="BA85" s="166"/>
      <c r="BB85" s="166"/>
      <c r="BC85" s="167"/>
      <c r="BD85" s="165"/>
      <c r="BE85" s="166"/>
      <c r="BF85" s="166"/>
      <c r="BG85" s="167"/>
      <c r="BH85" s="165"/>
      <c r="BI85" s="166"/>
      <c r="BJ85" s="166"/>
      <c r="BK85" s="167"/>
      <c r="BL85" s="165"/>
      <c r="BM85" s="166"/>
      <c r="BN85" s="166"/>
      <c r="BO85" s="167"/>
    </row>
    <row r="86" spans="1:67" ht="15.75" customHeight="1">
      <c r="A86" s="300"/>
      <c r="B86" s="301"/>
      <c r="C86" s="301"/>
      <c r="D86" s="11"/>
      <c r="E86" s="11"/>
      <c r="F86" s="11"/>
      <c r="G86" s="11"/>
      <c r="H86" s="11"/>
      <c r="I86" s="267"/>
      <c r="J86" s="8"/>
      <c r="K86" s="301"/>
      <c r="L86" s="301"/>
      <c r="M86" s="8"/>
      <c r="N86" s="301"/>
      <c r="O86" s="301"/>
      <c r="P86" s="301"/>
      <c r="Q86" s="301"/>
      <c r="R86" s="5"/>
      <c r="S86" s="301"/>
      <c r="T86" s="292"/>
      <c r="U86" s="293"/>
      <c r="V86" s="293"/>
      <c r="W86" s="294"/>
      <c r="X86" s="295"/>
      <c r="Y86" s="295"/>
      <c r="Z86" s="295"/>
      <c r="AA86" s="295"/>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row>
    <row r="87" spans="1:67" ht="15.75" customHeight="1" thickBot="1">
      <c r="A87" s="169"/>
      <c r="B87" s="172"/>
      <c r="C87" s="302"/>
      <c r="D87" s="291"/>
      <c r="E87" s="187"/>
      <c r="F87" s="303"/>
      <c r="G87" s="303"/>
      <c r="H87" s="291"/>
      <c r="I87" s="10"/>
      <c r="J87" s="304"/>
      <c r="K87" s="10"/>
      <c r="L87" s="305"/>
      <c r="M87" s="306"/>
      <c r="N87" s="10"/>
      <c r="O87" s="172"/>
      <c r="P87" s="307"/>
      <c r="Q87" s="306"/>
      <c r="R87" s="10"/>
      <c r="S87" s="301"/>
      <c r="T87" s="169"/>
      <c r="U87" s="308"/>
      <c r="V87" s="172"/>
      <c r="W87" s="309"/>
      <c r="X87" s="310"/>
      <c r="Y87" s="310"/>
      <c r="Z87" s="310"/>
      <c r="AA87" s="310"/>
      <c r="AB87" s="310"/>
      <c r="AC87" s="310"/>
      <c r="AD87" s="310"/>
      <c r="AE87" s="310"/>
      <c r="AF87" s="310"/>
      <c r="AG87" s="310"/>
      <c r="AH87" s="310"/>
      <c r="AI87" s="310"/>
      <c r="AJ87" s="310"/>
      <c r="AK87" s="310"/>
      <c r="AL87" s="310"/>
      <c r="AM87" s="310"/>
      <c r="AN87" s="310"/>
      <c r="AO87" s="310"/>
      <c r="AP87" s="310"/>
      <c r="AQ87" s="310"/>
      <c r="AR87" s="310"/>
      <c r="AS87" s="310"/>
      <c r="AT87" s="310"/>
      <c r="AU87" s="310"/>
      <c r="AV87" s="310"/>
      <c r="AW87" s="310"/>
      <c r="AX87" s="310"/>
      <c r="AY87" s="310"/>
      <c r="AZ87" s="310"/>
      <c r="BA87" s="310"/>
      <c r="BB87" s="310"/>
      <c r="BC87" s="310"/>
      <c r="BD87" s="310"/>
      <c r="BE87" s="310"/>
      <c r="BF87" s="310"/>
      <c r="BG87" s="310"/>
      <c r="BH87" s="310"/>
      <c r="BI87" s="310"/>
      <c r="BJ87" s="310"/>
      <c r="BK87" s="310"/>
      <c r="BL87" s="310"/>
      <c r="BM87" s="310"/>
      <c r="BN87" s="310"/>
      <c r="BO87" s="310"/>
    </row>
    <row r="88" spans="1:67" ht="15.75" customHeight="1">
      <c r="A88" s="169"/>
      <c r="B88" s="172"/>
      <c r="C88" s="302"/>
      <c r="D88" s="291"/>
      <c r="E88" s="187"/>
      <c r="F88" s="303"/>
      <c r="G88" s="303"/>
      <c r="H88" s="291"/>
      <c r="I88" s="10"/>
      <c r="J88" s="304"/>
      <c r="K88" s="10"/>
      <c r="L88" s="305"/>
      <c r="M88" s="306"/>
      <c r="N88" s="10"/>
      <c r="O88" s="172"/>
      <c r="P88" s="307"/>
      <c r="Q88" s="306"/>
      <c r="R88" s="10"/>
      <c r="S88" s="311"/>
      <c r="T88" s="883" t="s">
        <v>198</v>
      </c>
      <c r="U88" s="884"/>
      <c r="V88" s="884"/>
      <c r="W88" s="884"/>
      <c r="X88" s="884"/>
      <c r="Y88" s="884"/>
      <c r="Z88" s="884"/>
      <c r="AA88" s="884"/>
      <c r="AB88" s="880"/>
      <c r="AC88" s="881"/>
      <c r="AD88" s="881"/>
      <c r="AE88" s="881"/>
      <c r="AF88" s="880"/>
      <c r="AG88" s="881"/>
      <c r="AH88" s="881"/>
      <c r="AI88" s="881"/>
      <c r="AJ88" s="880"/>
      <c r="AK88" s="881"/>
      <c r="AL88" s="881"/>
      <c r="AM88" s="881"/>
      <c r="AN88" s="880"/>
      <c r="AO88" s="881"/>
      <c r="AP88" s="881"/>
      <c r="AQ88" s="881"/>
      <c r="AR88" s="880"/>
      <c r="AS88" s="881"/>
      <c r="AT88" s="881"/>
      <c r="AU88" s="881"/>
      <c r="AV88" s="880"/>
      <c r="AW88" s="881"/>
      <c r="AX88" s="881"/>
      <c r="AY88" s="881"/>
      <c r="AZ88" s="880"/>
      <c r="BA88" s="881"/>
      <c r="BB88" s="881"/>
      <c r="BC88" s="881"/>
      <c r="BD88" s="880"/>
      <c r="BE88" s="881"/>
      <c r="BF88" s="881"/>
      <c r="BG88" s="881"/>
      <c r="BH88" s="880"/>
      <c r="BI88" s="881"/>
      <c r="BJ88" s="881"/>
      <c r="BK88" s="905"/>
      <c r="BL88" s="880"/>
      <c r="BM88" s="881"/>
      <c r="BN88" s="881"/>
      <c r="BO88" s="905"/>
    </row>
    <row r="89" spans="1:67" ht="15.75" customHeight="1" thickBot="1">
      <c r="A89" s="169"/>
      <c r="B89" s="172"/>
      <c r="C89" s="302"/>
      <c r="D89" s="291"/>
      <c r="E89" s="187"/>
      <c r="F89" s="303"/>
      <c r="G89" s="303"/>
      <c r="H89" s="291"/>
      <c r="I89" s="10"/>
      <c r="J89" s="312"/>
      <c r="K89" s="10"/>
      <c r="L89" s="305"/>
      <c r="M89" s="306"/>
      <c r="N89" s="10"/>
      <c r="O89" s="172"/>
      <c r="P89" s="307"/>
      <c r="Q89" s="306"/>
      <c r="R89" s="10"/>
      <c r="S89" s="311"/>
      <c r="T89" s="885"/>
      <c r="U89" s="886"/>
      <c r="V89" s="886"/>
      <c r="W89" s="886"/>
      <c r="X89" s="886"/>
      <c r="Y89" s="886"/>
      <c r="Z89" s="886"/>
      <c r="AA89" s="886"/>
      <c r="AB89" s="882"/>
      <c r="AC89" s="882"/>
      <c r="AD89" s="882"/>
      <c r="AE89" s="882"/>
      <c r="AF89" s="882"/>
      <c r="AG89" s="882"/>
      <c r="AH89" s="882"/>
      <c r="AI89" s="882"/>
      <c r="AJ89" s="882"/>
      <c r="AK89" s="882"/>
      <c r="AL89" s="882"/>
      <c r="AM89" s="882"/>
      <c r="AN89" s="882"/>
      <c r="AO89" s="882"/>
      <c r="AP89" s="882"/>
      <c r="AQ89" s="882"/>
      <c r="AR89" s="882"/>
      <c r="AS89" s="882"/>
      <c r="AT89" s="882"/>
      <c r="AU89" s="882"/>
      <c r="AV89" s="882"/>
      <c r="AW89" s="882"/>
      <c r="AX89" s="882"/>
      <c r="AY89" s="882"/>
      <c r="AZ89" s="882"/>
      <c r="BA89" s="882"/>
      <c r="BB89" s="882"/>
      <c r="BC89" s="882"/>
      <c r="BD89" s="882"/>
      <c r="BE89" s="882"/>
      <c r="BF89" s="882"/>
      <c r="BG89" s="882"/>
      <c r="BH89" s="882"/>
      <c r="BI89" s="882"/>
      <c r="BJ89" s="882"/>
      <c r="BK89" s="906"/>
      <c r="BL89" s="882"/>
      <c r="BM89" s="882"/>
      <c r="BN89" s="882"/>
      <c r="BO89" s="906"/>
    </row>
    <row r="90" spans="1:67" ht="15.75" customHeight="1">
      <c r="A90" s="169"/>
      <c r="B90" s="172"/>
      <c r="C90" s="302"/>
      <c r="D90" s="291"/>
      <c r="E90" s="187"/>
      <c r="F90" s="303"/>
      <c r="G90" s="303"/>
      <c r="H90" s="291"/>
      <c r="I90" s="10"/>
      <c r="J90" s="312"/>
      <c r="K90" s="10"/>
      <c r="L90" s="305"/>
      <c r="M90" s="306"/>
      <c r="N90" s="10"/>
      <c r="O90" s="172"/>
      <c r="P90" s="307"/>
      <c r="Q90" s="306"/>
      <c r="R90" s="10"/>
      <c r="S90" s="311"/>
      <c r="T90" s="313"/>
      <c r="U90" s="314"/>
      <c r="V90" s="315"/>
      <c r="W90" s="316"/>
      <c r="X90" s="317"/>
      <c r="Y90" s="18"/>
      <c r="Z90" s="318"/>
      <c r="AA90" s="319"/>
      <c r="AB90" s="317"/>
      <c r="AC90" s="18"/>
      <c r="AD90" s="318"/>
      <c r="AE90" s="319"/>
      <c r="AF90" s="317"/>
      <c r="AG90" s="18"/>
      <c r="AH90" s="318"/>
      <c r="AI90" s="319"/>
      <c r="AJ90" s="317"/>
      <c r="AK90" s="18"/>
      <c r="AL90" s="318"/>
      <c r="AM90" s="319"/>
      <c r="AN90" s="317"/>
      <c r="AO90" s="18"/>
      <c r="AP90" s="318"/>
      <c r="AQ90" s="319"/>
      <c r="AR90" s="317"/>
      <c r="AS90" s="18"/>
      <c r="AT90" s="318"/>
      <c r="AU90" s="319"/>
      <c r="AV90" s="317"/>
      <c r="AW90" s="18"/>
      <c r="AX90" s="318"/>
      <c r="AY90" s="319"/>
      <c r="AZ90" s="317"/>
      <c r="BA90" s="18"/>
      <c r="BB90" s="318"/>
      <c r="BC90" s="319"/>
      <c r="BD90" s="317"/>
      <c r="BE90" s="18"/>
      <c r="BF90" s="318"/>
      <c r="BG90" s="319"/>
      <c r="BH90" s="317"/>
      <c r="BI90" s="18"/>
      <c r="BJ90" s="318"/>
      <c r="BK90" s="319"/>
      <c r="BL90" s="317"/>
      <c r="BM90" s="18"/>
      <c r="BN90" s="318"/>
      <c r="BO90" s="319"/>
    </row>
    <row r="91" spans="1:67" ht="15.75" customHeight="1">
      <c r="A91" s="169"/>
      <c r="B91" s="172"/>
      <c r="C91" s="302"/>
      <c r="D91" s="291"/>
      <c r="E91" s="187"/>
      <c r="F91" s="303"/>
      <c r="G91" s="303"/>
      <c r="H91" s="291"/>
      <c r="I91" s="10"/>
      <c r="J91" s="320"/>
      <c r="K91" s="10"/>
      <c r="L91" s="305"/>
      <c r="M91" s="306"/>
      <c r="N91" s="10"/>
      <c r="O91" s="172"/>
      <c r="P91" s="307"/>
      <c r="Q91" s="306"/>
      <c r="R91" s="10"/>
      <c r="S91" s="311"/>
      <c r="T91" s="668" t="str">
        <f>T14</f>
        <v>1.</v>
      </c>
      <c r="U91" s="139" t="str">
        <f>U14</f>
        <v>Kita "Regenbogen" - Raumdaten</v>
      </c>
      <c r="V91" s="140"/>
      <c r="W91" s="146"/>
      <c r="X91" s="152">
        <f aca="true" t="shared" si="101" ref="X91:BO91">X16</f>
        <v>67.55</v>
      </c>
      <c r="Y91" s="153">
        <f t="shared" si="101"/>
        <v>0</v>
      </c>
      <c r="Z91" s="153">
        <f t="shared" si="101"/>
        <v>0</v>
      </c>
      <c r="AA91" s="154">
        <f t="shared" si="101"/>
        <v>67.55</v>
      </c>
      <c r="AB91" s="152">
        <f t="shared" si="101"/>
        <v>750.1999999999999</v>
      </c>
      <c r="AC91" s="153">
        <f t="shared" si="101"/>
        <v>0</v>
      </c>
      <c r="AD91" s="153">
        <f t="shared" si="101"/>
        <v>0</v>
      </c>
      <c r="AE91" s="154">
        <f t="shared" si="101"/>
        <v>750.1999999999999</v>
      </c>
      <c r="AF91" s="152">
        <f t="shared" si="101"/>
        <v>323.25</v>
      </c>
      <c r="AG91" s="153">
        <f t="shared" si="101"/>
        <v>0</v>
      </c>
      <c r="AH91" s="153">
        <f t="shared" si="101"/>
        <v>0</v>
      </c>
      <c r="AI91" s="154">
        <f t="shared" si="101"/>
        <v>323.25</v>
      </c>
      <c r="AJ91" s="152">
        <f t="shared" si="101"/>
        <v>148.35</v>
      </c>
      <c r="AK91" s="153">
        <f t="shared" si="101"/>
        <v>0</v>
      </c>
      <c r="AL91" s="153">
        <f t="shared" si="101"/>
        <v>0</v>
      </c>
      <c r="AM91" s="154">
        <f t="shared" si="101"/>
        <v>148.35</v>
      </c>
      <c r="AN91" s="152">
        <f t="shared" si="101"/>
        <v>205.04999999999998</v>
      </c>
      <c r="AO91" s="153">
        <f t="shared" si="101"/>
        <v>0</v>
      </c>
      <c r="AP91" s="153">
        <f t="shared" si="101"/>
        <v>0</v>
      </c>
      <c r="AQ91" s="154">
        <f t="shared" si="101"/>
        <v>205.04999999999998</v>
      </c>
      <c r="AR91" s="152">
        <f t="shared" si="101"/>
        <v>71.85</v>
      </c>
      <c r="AS91" s="153">
        <f t="shared" si="101"/>
        <v>0</v>
      </c>
      <c r="AT91" s="153">
        <f t="shared" si="101"/>
        <v>0</v>
      </c>
      <c r="AU91" s="154">
        <f t="shared" si="101"/>
        <v>71.85</v>
      </c>
      <c r="AV91" s="152">
        <f t="shared" si="101"/>
        <v>0</v>
      </c>
      <c r="AW91" s="153">
        <f t="shared" si="101"/>
        <v>0</v>
      </c>
      <c r="AX91" s="153">
        <f t="shared" si="101"/>
        <v>0</v>
      </c>
      <c r="AY91" s="154">
        <f t="shared" si="101"/>
        <v>0</v>
      </c>
      <c r="AZ91" s="152">
        <f t="shared" si="101"/>
        <v>0</v>
      </c>
      <c r="BA91" s="153">
        <f t="shared" si="101"/>
        <v>0</v>
      </c>
      <c r="BB91" s="153">
        <f t="shared" si="101"/>
        <v>0</v>
      </c>
      <c r="BC91" s="154">
        <f t="shared" si="101"/>
        <v>0</v>
      </c>
      <c r="BD91" s="152">
        <f t="shared" si="101"/>
        <v>27</v>
      </c>
      <c r="BE91" s="153">
        <f t="shared" si="101"/>
        <v>0</v>
      </c>
      <c r="BF91" s="153">
        <f t="shared" si="101"/>
        <v>0</v>
      </c>
      <c r="BG91" s="154">
        <f t="shared" si="101"/>
        <v>27</v>
      </c>
      <c r="BH91" s="152">
        <f t="shared" si="101"/>
        <v>130</v>
      </c>
      <c r="BI91" s="153">
        <f t="shared" si="101"/>
        <v>0</v>
      </c>
      <c r="BJ91" s="153">
        <f t="shared" si="101"/>
        <v>0</v>
      </c>
      <c r="BK91" s="154">
        <f t="shared" si="101"/>
        <v>130</v>
      </c>
      <c r="BL91" s="152">
        <f t="shared" si="101"/>
        <v>0</v>
      </c>
      <c r="BM91" s="153">
        <f t="shared" si="101"/>
        <v>0</v>
      </c>
      <c r="BN91" s="153">
        <f t="shared" si="101"/>
        <v>0</v>
      </c>
      <c r="BO91" s="154">
        <f t="shared" si="101"/>
        <v>0</v>
      </c>
    </row>
    <row r="92" spans="1:67" ht="15.75" customHeight="1">
      <c r="A92" s="169"/>
      <c r="B92" s="172"/>
      <c r="C92" s="302"/>
      <c r="D92" s="291"/>
      <c r="E92" s="187"/>
      <c r="F92" s="303"/>
      <c r="G92" s="303"/>
      <c r="H92" s="291"/>
      <c r="I92" s="10"/>
      <c r="J92" s="304"/>
      <c r="K92" s="10"/>
      <c r="L92" s="305"/>
      <c r="M92" s="306"/>
      <c r="N92" s="10"/>
      <c r="O92" s="172"/>
      <c r="P92" s="307"/>
      <c r="Q92" s="306"/>
      <c r="R92" s="10"/>
      <c r="S92" s="311"/>
      <c r="T92" s="141"/>
      <c r="U92" s="142"/>
      <c r="V92" s="140"/>
      <c r="W92" s="146"/>
      <c r="X92" s="155"/>
      <c r="Y92" s="156"/>
      <c r="Z92" s="156"/>
      <c r="AA92" s="157"/>
      <c r="AB92" s="155"/>
      <c r="AC92" s="156"/>
      <c r="AD92" s="156"/>
      <c r="AE92" s="157"/>
      <c r="AF92" s="155"/>
      <c r="AG92" s="156"/>
      <c r="AH92" s="156"/>
      <c r="AI92" s="157"/>
      <c r="AJ92" s="155"/>
      <c r="AK92" s="156"/>
      <c r="AL92" s="156"/>
      <c r="AM92" s="157"/>
      <c r="AN92" s="155"/>
      <c r="AO92" s="156"/>
      <c r="AP92" s="156"/>
      <c r="AQ92" s="157"/>
      <c r="AR92" s="155"/>
      <c r="AS92" s="156"/>
      <c r="AT92" s="156"/>
      <c r="AU92" s="157"/>
      <c r="AV92" s="155"/>
      <c r="AW92" s="156"/>
      <c r="AX92" s="156"/>
      <c r="AY92" s="157"/>
      <c r="AZ92" s="155"/>
      <c r="BA92" s="156"/>
      <c r="BB92" s="156"/>
      <c r="BC92" s="157"/>
      <c r="BD92" s="155"/>
      <c r="BE92" s="156"/>
      <c r="BF92" s="156"/>
      <c r="BG92" s="157"/>
      <c r="BH92" s="155"/>
      <c r="BI92" s="156"/>
      <c r="BJ92" s="156"/>
      <c r="BK92" s="157"/>
      <c r="BL92" s="155"/>
      <c r="BM92" s="156"/>
      <c r="BN92" s="156"/>
      <c r="BO92" s="157"/>
    </row>
    <row r="93" spans="1:67" ht="15.75" customHeight="1">
      <c r="A93" s="169"/>
      <c r="B93" s="172"/>
      <c r="C93" s="302"/>
      <c r="D93" s="291"/>
      <c r="E93" s="187"/>
      <c r="F93" s="303"/>
      <c r="G93" s="303"/>
      <c r="H93" s="291"/>
      <c r="I93" s="10"/>
      <c r="J93" s="304"/>
      <c r="K93" s="10"/>
      <c r="L93" s="305"/>
      <c r="M93" s="306"/>
      <c r="N93" s="10"/>
      <c r="O93" s="172"/>
      <c r="P93" s="307"/>
      <c r="Q93" s="306"/>
      <c r="R93" s="10"/>
      <c r="S93" s="311"/>
      <c r="T93" s="148" t="s">
        <v>89</v>
      </c>
      <c r="U93" s="149"/>
      <c r="V93" s="150"/>
      <c r="W93" s="151"/>
      <c r="X93" s="158">
        <f aca="true" t="shared" si="102" ref="X93:BO93">SUM(X91:X92)</f>
        <v>67.55</v>
      </c>
      <c r="Y93" s="159">
        <f t="shared" si="102"/>
        <v>0</v>
      </c>
      <c r="Z93" s="159">
        <f t="shared" si="102"/>
        <v>0</v>
      </c>
      <c r="AA93" s="160">
        <f t="shared" si="102"/>
        <v>67.55</v>
      </c>
      <c r="AB93" s="158">
        <f t="shared" si="102"/>
        <v>750.1999999999999</v>
      </c>
      <c r="AC93" s="159">
        <f t="shared" si="102"/>
        <v>0</v>
      </c>
      <c r="AD93" s="159">
        <f t="shared" si="102"/>
        <v>0</v>
      </c>
      <c r="AE93" s="160">
        <f t="shared" si="102"/>
        <v>750.1999999999999</v>
      </c>
      <c r="AF93" s="158">
        <f t="shared" si="102"/>
        <v>323.25</v>
      </c>
      <c r="AG93" s="159">
        <f t="shared" si="102"/>
        <v>0</v>
      </c>
      <c r="AH93" s="159">
        <f t="shared" si="102"/>
        <v>0</v>
      </c>
      <c r="AI93" s="160">
        <f t="shared" si="102"/>
        <v>323.25</v>
      </c>
      <c r="AJ93" s="158">
        <f t="shared" si="102"/>
        <v>148.35</v>
      </c>
      <c r="AK93" s="159">
        <f t="shared" si="102"/>
        <v>0</v>
      </c>
      <c r="AL93" s="159">
        <f t="shared" si="102"/>
        <v>0</v>
      </c>
      <c r="AM93" s="160">
        <f t="shared" si="102"/>
        <v>148.35</v>
      </c>
      <c r="AN93" s="158">
        <f t="shared" si="102"/>
        <v>205.04999999999998</v>
      </c>
      <c r="AO93" s="159">
        <f t="shared" si="102"/>
        <v>0</v>
      </c>
      <c r="AP93" s="159">
        <f t="shared" si="102"/>
        <v>0</v>
      </c>
      <c r="AQ93" s="160">
        <f t="shared" si="102"/>
        <v>205.04999999999998</v>
      </c>
      <c r="AR93" s="158">
        <f t="shared" si="102"/>
        <v>71.85</v>
      </c>
      <c r="AS93" s="159">
        <f t="shared" si="102"/>
        <v>0</v>
      </c>
      <c r="AT93" s="159">
        <f t="shared" si="102"/>
        <v>0</v>
      </c>
      <c r="AU93" s="160">
        <f t="shared" si="102"/>
        <v>71.85</v>
      </c>
      <c r="AV93" s="158">
        <f t="shared" si="102"/>
        <v>0</v>
      </c>
      <c r="AW93" s="159">
        <f t="shared" si="102"/>
        <v>0</v>
      </c>
      <c r="AX93" s="159">
        <f t="shared" si="102"/>
        <v>0</v>
      </c>
      <c r="AY93" s="160">
        <f t="shared" si="102"/>
        <v>0</v>
      </c>
      <c r="AZ93" s="158">
        <f t="shared" si="102"/>
        <v>0</v>
      </c>
      <c r="BA93" s="159">
        <f t="shared" si="102"/>
        <v>0</v>
      </c>
      <c r="BB93" s="159">
        <f t="shared" si="102"/>
        <v>0</v>
      </c>
      <c r="BC93" s="160">
        <f t="shared" si="102"/>
        <v>0</v>
      </c>
      <c r="BD93" s="158">
        <f t="shared" si="102"/>
        <v>27</v>
      </c>
      <c r="BE93" s="159">
        <f t="shared" si="102"/>
        <v>0</v>
      </c>
      <c r="BF93" s="159">
        <f t="shared" si="102"/>
        <v>0</v>
      </c>
      <c r="BG93" s="160">
        <f t="shared" si="102"/>
        <v>27</v>
      </c>
      <c r="BH93" s="158">
        <f t="shared" si="102"/>
        <v>130</v>
      </c>
      <c r="BI93" s="159">
        <f t="shared" si="102"/>
        <v>0</v>
      </c>
      <c r="BJ93" s="159">
        <f t="shared" si="102"/>
        <v>0</v>
      </c>
      <c r="BK93" s="160">
        <f t="shared" si="102"/>
        <v>130</v>
      </c>
      <c r="BL93" s="158">
        <f t="shared" si="102"/>
        <v>0</v>
      </c>
      <c r="BM93" s="159">
        <f t="shared" si="102"/>
        <v>0</v>
      </c>
      <c r="BN93" s="159">
        <f t="shared" si="102"/>
        <v>0</v>
      </c>
      <c r="BO93" s="160">
        <f t="shared" si="102"/>
        <v>0</v>
      </c>
    </row>
    <row r="94" spans="1:67" ht="15.75" customHeight="1" thickBot="1">
      <c r="A94" s="169"/>
      <c r="B94" s="172"/>
      <c r="C94" s="302"/>
      <c r="D94" s="291"/>
      <c r="E94" s="187"/>
      <c r="F94" s="303"/>
      <c r="G94" s="303"/>
      <c r="H94" s="291"/>
      <c r="I94" s="10"/>
      <c r="J94" s="304"/>
      <c r="K94" s="10"/>
      <c r="L94" s="305"/>
      <c r="M94" s="306"/>
      <c r="N94" s="10"/>
      <c r="O94" s="172"/>
      <c r="P94" s="307"/>
      <c r="Q94" s="306"/>
      <c r="R94" s="10"/>
      <c r="S94" s="311"/>
      <c r="T94" s="143"/>
      <c r="U94" s="144"/>
      <c r="V94" s="145"/>
      <c r="W94" s="147"/>
      <c r="X94" s="161"/>
      <c r="Y94" s="16"/>
      <c r="Z94" s="137"/>
      <c r="AA94" s="138"/>
      <c r="AB94" s="161"/>
      <c r="AC94" s="16"/>
      <c r="AD94" s="137"/>
      <c r="AE94" s="138"/>
      <c r="AF94" s="161"/>
      <c r="AG94" s="16"/>
      <c r="AH94" s="137"/>
      <c r="AI94" s="138"/>
      <c r="AJ94" s="161"/>
      <c r="AK94" s="16"/>
      <c r="AL94" s="137"/>
      <c r="AM94" s="138"/>
      <c r="AN94" s="161"/>
      <c r="AO94" s="16"/>
      <c r="AP94" s="137"/>
      <c r="AQ94" s="138"/>
      <c r="AR94" s="161"/>
      <c r="AS94" s="16"/>
      <c r="AT94" s="137"/>
      <c r="AU94" s="138"/>
      <c r="AV94" s="161"/>
      <c r="AW94" s="16"/>
      <c r="AX94" s="137"/>
      <c r="AY94" s="138"/>
      <c r="AZ94" s="161"/>
      <c r="BA94" s="16"/>
      <c r="BB94" s="137"/>
      <c r="BC94" s="138"/>
      <c r="BD94" s="161"/>
      <c r="BE94" s="16"/>
      <c r="BF94" s="137"/>
      <c r="BG94" s="138"/>
      <c r="BH94" s="161"/>
      <c r="BI94" s="16"/>
      <c r="BJ94" s="137"/>
      <c r="BK94" s="138"/>
      <c r="BL94" s="161"/>
      <c r="BM94" s="16"/>
      <c r="BN94" s="137"/>
      <c r="BO94" s="138"/>
    </row>
    <row r="95" spans="1:19" ht="15.75" customHeight="1">
      <c r="A95" s="169"/>
      <c r="B95" s="172"/>
      <c r="C95" s="302"/>
      <c r="D95" s="291"/>
      <c r="E95" s="187"/>
      <c r="F95" s="303"/>
      <c r="G95" s="303"/>
      <c r="H95" s="291"/>
      <c r="I95" s="10"/>
      <c r="J95" s="304"/>
      <c r="K95" s="10"/>
      <c r="L95" s="305"/>
      <c r="M95" s="306"/>
      <c r="N95" s="10"/>
      <c r="O95" s="172"/>
      <c r="P95" s="307"/>
      <c r="Q95" s="306"/>
      <c r="R95" s="10"/>
      <c r="S95" s="311"/>
    </row>
    <row r="96" spans="1:67" ht="15.75" customHeight="1">
      <c r="A96" s="321"/>
      <c r="B96" s="302"/>
      <c r="C96" s="320"/>
      <c r="D96" s="291"/>
      <c r="E96" s="187"/>
      <c r="F96" s="303"/>
      <c r="G96" s="303"/>
      <c r="H96" s="291"/>
      <c r="I96" s="187"/>
      <c r="J96" s="312"/>
      <c r="K96" s="187"/>
      <c r="L96" s="322"/>
      <c r="M96" s="323"/>
      <c r="N96" s="187"/>
      <c r="O96" s="302"/>
      <c r="P96" s="324"/>
      <c r="Q96" s="323"/>
      <c r="R96" s="187"/>
      <c r="S96" s="311"/>
      <c r="T96" s="321"/>
      <c r="U96" s="325"/>
      <c r="V96" s="320"/>
      <c r="W96" s="311"/>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row>
    <row r="97" spans="1:67" ht="15.75" customHeight="1">
      <c r="A97" s="321"/>
      <c r="B97" s="302"/>
      <c r="C97" s="320"/>
      <c r="D97" s="291"/>
      <c r="E97" s="187"/>
      <c r="F97" s="303"/>
      <c r="G97" s="303"/>
      <c r="H97" s="291"/>
      <c r="I97" s="187"/>
      <c r="J97" s="312"/>
      <c r="K97" s="187"/>
      <c r="L97" s="322"/>
      <c r="M97" s="323"/>
      <c r="N97" s="187"/>
      <c r="O97" s="302"/>
      <c r="P97" s="324"/>
      <c r="Q97" s="323"/>
      <c r="R97" s="187"/>
      <c r="S97" s="311"/>
      <c r="T97" s="321"/>
      <c r="U97" s="325"/>
      <c r="V97" s="320"/>
      <c r="W97" s="311"/>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row>
    <row r="98" spans="1:67" ht="15.75" customHeight="1">
      <c r="A98" s="321"/>
      <c r="B98" s="302"/>
      <c r="C98" s="302"/>
      <c r="D98" s="291"/>
      <c r="E98" s="187"/>
      <c r="F98" s="303"/>
      <c r="G98" s="303"/>
      <c r="H98" s="291"/>
      <c r="I98" s="187"/>
      <c r="J98" s="312"/>
      <c r="K98" s="327"/>
      <c r="L98" s="322"/>
      <c r="M98" s="323"/>
      <c r="N98" s="187"/>
      <c r="O98" s="302"/>
      <c r="P98" s="324"/>
      <c r="Q98" s="323"/>
      <c r="R98" s="187"/>
      <c r="S98" s="311"/>
      <c r="T98" s="321"/>
      <c r="U98" s="325"/>
      <c r="V98" s="302"/>
      <c r="W98" s="311"/>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row>
    <row r="99" spans="1:67" ht="15.75" customHeight="1">
      <c r="A99" s="321"/>
      <c r="B99" s="302"/>
      <c r="C99" s="302"/>
      <c r="D99" s="291"/>
      <c r="E99" s="187"/>
      <c r="F99" s="303"/>
      <c r="G99" s="303"/>
      <c r="H99" s="291"/>
      <c r="I99" s="187"/>
      <c r="J99" s="312"/>
      <c r="K99" s="187"/>
      <c r="L99" s="322"/>
      <c r="M99" s="323"/>
      <c r="N99" s="187"/>
      <c r="O99" s="302"/>
      <c r="P99" s="324"/>
      <c r="Q99" s="323"/>
      <c r="R99" s="187"/>
      <c r="S99" s="311"/>
      <c r="T99" s="321"/>
      <c r="U99" s="325"/>
      <c r="V99" s="302"/>
      <c r="W99" s="311"/>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row>
    <row r="100" spans="1:67" ht="15.75" customHeight="1">
      <c r="A100" s="321"/>
      <c r="B100" s="302"/>
      <c r="C100" s="302"/>
      <c r="D100" s="291"/>
      <c r="E100" s="187"/>
      <c r="F100" s="303"/>
      <c r="G100" s="303"/>
      <c r="H100" s="291"/>
      <c r="I100" s="187"/>
      <c r="J100" s="312"/>
      <c r="K100" s="187"/>
      <c r="L100" s="322"/>
      <c r="M100" s="323"/>
      <c r="N100" s="187"/>
      <c r="O100" s="302"/>
      <c r="P100" s="324"/>
      <c r="Q100" s="323"/>
      <c r="R100" s="187"/>
      <c r="S100" s="311"/>
      <c r="T100" s="321"/>
      <c r="U100" s="325"/>
      <c r="V100" s="302"/>
      <c r="W100" s="311"/>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row>
    <row r="101" spans="1:67" ht="15.75" customHeight="1">
      <c r="A101" s="321"/>
      <c r="B101" s="302"/>
      <c r="C101" s="302"/>
      <c r="D101" s="291"/>
      <c r="E101" s="187"/>
      <c r="F101" s="303"/>
      <c r="G101" s="303"/>
      <c r="H101" s="291"/>
      <c r="I101" s="187"/>
      <c r="J101" s="312"/>
      <c r="K101" s="187"/>
      <c r="L101" s="322"/>
      <c r="M101" s="323"/>
      <c r="N101" s="187"/>
      <c r="O101" s="302"/>
      <c r="P101" s="324"/>
      <c r="Q101" s="323"/>
      <c r="R101" s="187"/>
      <c r="S101" s="311"/>
      <c r="T101" s="321"/>
      <c r="U101" s="325"/>
      <c r="V101" s="302"/>
      <c r="W101" s="311"/>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6"/>
      <c r="AZ101" s="326"/>
      <c r="BA101" s="326"/>
      <c r="BB101" s="326"/>
      <c r="BC101" s="326"/>
      <c r="BD101" s="326"/>
      <c r="BE101" s="326"/>
      <c r="BF101" s="326"/>
      <c r="BG101" s="326"/>
      <c r="BH101" s="326"/>
      <c r="BI101" s="326"/>
      <c r="BJ101" s="326"/>
      <c r="BK101" s="326"/>
      <c r="BL101" s="326"/>
      <c r="BM101" s="326"/>
      <c r="BN101" s="326"/>
      <c r="BO101" s="326"/>
    </row>
    <row r="102" spans="1:67" ht="15.75" customHeight="1">
      <c r="A102" s="321"/>
      <c r="B102" s="302"/>
      <c r="C102" s="302"/>
      <c r="D102" s="291"/>
      <c r="E102" s="187"/>
      <c r="F102" s="303"/>
      <c r="G102" s="303"/>
      <c r="H102" s="291"/>
      <c r="I102" s="187"/>
      <c r="J102" s="312"/>
      <c r="K102" s="187"/>
      <c r="L102" s="322"/>
      <c r="M102" s="323"/>
      <c r="N102" s="187"/>
      <c r="O102" s="302"/>
      <c r="P102" s="324"/>
      <c r="Q102" s="323"/>
      <c r="R102" s="187"/>
      <c r="S102" s="311"/>
      <c r="T102" s="321"/>
      <c r="U102" s="325"/>
      <c r="V102" s="302"/>
      <c r="W102" s="311"/>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26"/>
      <c r="BM102" s="326"/>
      <c r="BN102" s="326"/>
      <c r="BO102" s="326"/>
    </row>
    <row r="103" spans="1:67" ht="15.75" customHeight="1">
      <c r="A103" s="321"/>
      <c r="B103" s="302"/>
      <c r="C103" s="302"/>
      <c r="D103" s="291"/>
      <c r="E103" s="187"/>
      <c r="F103" s="303"/>
      <c r="G103" s="303"/>
      <c r="H103" s="291"/>
      <c r="I103" s="187"/>
      <c r="J103" s="312"/>
      <c r="K103" s="187"/>
      <c r="L103" s="322"/>
      <c r="M103" s="323"/>
      <c r="N103" s="187"/>
      <c r="O103" s="302"/>
      <c r="P103" s="324"/>
      <c r="Q103" s="323"/>
      <c r="R103" s="187"/>
      <c r="S103" s="311"/>
      <c r="T103" s="321"/>
      <c r="U103" s="325"/>
      <c r="V103" s="302"/>
      <c r="W103" s="311"/>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6"/>
      <c r="AZ103" s="326"/>
      <c r="BA103" s="326"/>
      <c r="BB103" s="326"/>
      <c r="BC103" s="326"/>
      <c r="BD103" s="326"/>
      <c r="BE103" s="326"/>
      <c r="BF103" s="326"/>
      <c r="BG103" s="326"/>
      <c r="BH103" s="326"/>
      <c r="BI103" s="326"/>
      <c r="BJ103" s="326"/>
      <c r="BK103" s="326"/>
      <c r="BL103" s="326"/>
      <c r="BM103" s="326"/>
      <c r="BN103" s="326"/>
      <c r="BO103" s="326"/>
    </row>
    <row r="104" spans="1:67" ht="15.75" customHeight="1">
      <c r="A104" s="321"/>
      <c r="B104" s="302"/>
      <c r="C104" s="302"/>
      <c r="D104" s="291"/>
      <c r="E104" s="187"/>
      <c r="F104" s="303"/>
      <c r="G104" s="303"/>
      <c r="H104" s="291"/>
      <c r="I104" s="187"/>
      <c r="J104" s="302"/>
      <c r="K104" s="187"/>
      <c r="L104" s="322"/>
      <c r="M104" s="323"/>
      <c r="N104" s="187"/>
      <c r="O104" s="302"/>
      <c r="P104" s="324"/>
      <c r="Q104" s="323"/>
      <c r="R104" s="187"/>
      <c r="S104" s="311"/>
      <c r="T104" s="321"/>
      <c r="U104" s="325"/>
      <c r="V104" s="325"/>
      <c r="W104" s="311"/>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c r="BB104" s="326"/>
      <c r="BC104" s="326"/>
      <c r="BD104" s="326"/>
      <c r="BE104" s="326"/>
      <c r="BF104" s="326"/>
      <c r="BG104" s="326"/>
      <c r="BH104" s="326"/>
      <c r="BI104" s="326"/>
      <c r="BJ104" s="326"/>
      <c r="BK104" s="326"/>
      <c r="BL104" s="326"/>
      <c r="BM104" s="326"/>
      <c r="BN104" s="326"/>
      <c r="BO104" s="326"/>
    </row>
    <row r="105" spans="1:67" ht="15.75" customHeight="1">
      <c r="A105" s="321"/>
      <c r="B105" s="302"/>
      <c r="C105" s="302"/>
      <c r="D105" s="291"/>
      <c r="E105" s="187"/>
      <c r="F105" s="303"/>
      <c r="G105" s="303"/>
      <c r="H105" s="291"/>
      <c r="I105" s="187"/>
      <c r="J105" s="302"/>
      <c r="K105" s="187"/>
      <c r="L105" s="322"/>
      <c r="M105" s="323"/>
      <c r="N105" s="187"/>
      <c r="O105" s="302"/>
      <c r="P105" s="324"/>
      <c r="Q105" s="323"/>
      <c r="R105" s="187"/>
      <c r="S105" s="311"/>
      <c r="T105" s="321"/>
      <c r="U105" s="325"/>
      <c r="V105" s="325"/>
      <c r="W105" s="311"/>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row>
    <row r="106" spans="1:67" ht="15.75" customHeight="1">
      <c r="A106" s="321"/>
      <c r="B106" s="302"/>
      <c r="C106" s="302"/>
      <c r="D106" s="291"/>
      <c r="E106" s="187"/>
      <c r="F106" s="303"/>
      <c r="G106" s="303"/>
      <c r="H106" s="291"/>
      <c r="I106" s="187"/>
      <c r="J106" s="302"/>
      <c r="K106" s="187"/>
      <c r="L106" s="322"/>
      <c r="M106" s="323"/>
      <c r="N106" s="187"/>
      <c r="O106" s="302"/>
      <c r="P106" s="324"/>
      <c r="Q106" s="323"/>
      <c r="R106" s="187"/>
      <c r="S106" s="311"/>
      <c r="T106" s="321"/>
      <c r="U106" s="325"/>
      <c r="V106" s="325"/>
      <c r="W106" s="311"/>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26"/>
      <c r="BM106" s="326"/>
      <c r="BN106" s="326"/>
      <c r="BO106" s="326"/>
    </row>
    <row r="107" spans="1:67" ht="15.75" customHeight="1">
      <c r="A107" s="321"/>
      <c r="B107" s="302"/>
      <c r="C107" s="302"/>
      <c r="D107" s="291"/>
      <c r="E107" s="187"/>
      <c r="F107" s="303"/>
      <c r="G107" s="303"/>
      <c r="H107" s="291"/>
      <c r="I107" s="187"/>
      <c r="J107" s="302"/>
      <c r="K107" s="187"/>
      <c r="L107" s="322"/>
      <c r="M107" s="323"/>
      <c r="N107" s="187"/>
      <c r="O107" s="302"/>
      <c r="P107" s="324"/>
      <c r="Q107" s="323"/>
      <c r="R107" s="187"/>
      <c r="S107" s="311"/>
      <c r="T107" s="321"/>
      <c r="U107" s="325"/>
      <c r="V107" s="325"/>
      <c r="W107" s="311"/>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6"/>
      <c r="AZ107" s="326"/>
      <c r="BA107" s="326"/>
      <c r="BB107" s="326"/>
      <c r="BC107" s="326"/>
      <c r="BD107" s="326"/>
      <c r="BE107" s="326"/>
      <c r="BF107" s="326"/>
      <c r="BG107" s="326"/>
      <c r="BH107" s="326"/>
      <c r="BI107" s="326"/>
      <c r="BJ107" s="326"/>
      <c r="BK107" s="326"/>
      <c r="BL107" s="326"/>
      <c r="BM107" s="326"/>
      <c r="BN107" s="326"/>
      <c r="BO107" s="326"/>
    </row>
    <row r="108" spans="1:67" ht="15.75" customHeight="1">
      <c r="A108" s="321"/>
      <c r="B108" s="302"/>
      <c r="C108" s="302"/>
      <c r="D108" s="291"/>
      <c r="E108" s="187"/>
      <c r="F108" s="303"/>
      <c r="G108" s="303"/>
      <c r="H108" s="291"/>
      <c r="I108" s="187"/>
      <c r="J108" s="312"/>
      <c r="K108" s="187"/>
      <c r="L108" s="322"/>
      <c r="M108" s="323"/>
      <c r="N108" s="187"/>
      <c r="O108" s="302"/>
      <c r="P108" s="324"/>
      <c r="Q108" s="323"/>
      <c r="R108" s="187"/>
      <c r="S108" s="311"/>
      <c r="T108" s="321"/>
      <c r="U108" s="325"/>
      <c r="V108" s="325"/>
      <c r="W108" s="311"/>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6"/>
      <c r="AZ108" s="326"/>
      <c r="BA108" s="326"/>
      <c r="BB108" s="326"/>
      <c r="BC108" s="326"/>
      <c r="BD108" s="326"/>
      <c r="BE108" s="326"/>
      <c r="BF108" s="326"/>
      <c r="BG108" s="326"/>
      <c r="BH108" s="326"/>
      <c r="BI108" s="326"/>
      <c r="BJ108" s="326"/>
      <c r="BK108" s="326"/>
      <c r="BL108" s="326"/>
      <c r="BM108" s="326"/>
      <c r="BN108" s="326"/>
      <c r="BO108" s="326"/>
    </row>
    <row r="109" spans="1:67" ht="15.75" customHeight="1">
      <c r="A109" s="187"/>
      <c r="B109" s="302"/>
      <c r="C109" s="302"/>
      <c r="D109" s="187"/>
      <c r="E109" s="187"/>
      <c r="F109" s="303"/>
      <c r="G109" s="303"/>
      <c r="H109" s="187"/>
      <c r="I109" s="187"/>
      <c r="J109" s="312"/>
      <c r="K109" s="187"/>
      <c r="L109" s="322"/>
      <c r="M109" s="323"/>
      <c r="N109" s="187"/>
      <c r="O109" s="302"/>
      <c r="P109" s="324"/>
      <c r="Q109" s="323"/>
      <c r="R109" s="187"/>
      <c r="S109" s="311"/>
      <c r="T109" s="187"/>
      <c r="U109" s="325"/>
      <c r="V109" s="302"/>
      <c r="W109" s="311"/>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6"/>
      <c r="BJ109" s="326"/>
      <c r="BK109" s="326"/>
      <c r="BL109" s="326"/>
      <c r="BM109" s="326"/>
      <c r="BN109" s="326"/>
      <c r="BO109" s="326"/>
    </row>
    <row r="110" spans="1:67" ht="15.75" customHeight="1">
      <c r="A110" s="187"/>
      <c r="B110" s="302"/>
      <c r="C110" s="302"/>
      <c r="D110" s="187"/>
      <c r="E110" s="187"/>
      <c r="F110" s="303"/>
      <c r="G110" s="303"/>
      <c r="H110" s="187"/>
      <c r="I110" s="187"/>
      <c r="J110" s="312"/>
      <c r="K110" s="187"/>
      <c r="L110" s="322"/>
      <c r="M110" s="323"/>
      <c r="N110" s="187"/>
      <c r="O110" s="302"/>
      <c r="P110" s="324"/>
      <c r="Q110" s="323"/>
      <c r="R110" s="187"/>
      <c r="S110" s="311"/>
      <c r="T110" s="187"/>
      <c r="U110" s="325"/>
      <c r="V110" s="302"/>
      <c r="W110" s="311"/>
      <c r="X110" s="311"/>
      <c r="Y110" s="311"/>
      <c r="Z110" s="328"/>
      <c r="AA110" s="328"/>
      <c r="AB110" s="328"/>
      <c r="AC110" s="328"/>
      <c r="AD110" s="328"/>
      <c r="AE110" s="328"/>
      <c r="AF110" s="328"/>
      <c r="AG110" s="328"/>
      <c r="AH110" s="328"/>
      <c r="AI110" s="328"/>
      <c r="AJ110" s="328"/>
      <c r="AK110" s="328"/>
      <c r="AL110" s="328"/>
      <c r="AM110" s="328"/>
      <c r="AN110" s="328"/>
      <c r="AO110" s="328"/>
      <c r="AP110" s="328"/>
      <c r="AQ110" s="328"/>
      <c r="AR110" s="328"/>
      <c r="AS110" s="328"/>
      <c r="AT110" s="328"/>
      <c r="AU110" s="328"/>
      <c r="AV110" s="328"/>
      <c r="AW110" s="328"/>
      <c r="AX110" s="328"/>
      <c r="AY110" s="328"/>
      <c r="AZ110" s="328"/>
      <c r="BA110" s="328"/>
      <c r="BB110" s="328"/>
      <c r="BC110" s="328"/>
      <c r="BD110" s="328"/>
      <c r="BE110" s="328"/>
      <c r="BF110" s="328"/>
      <c r="BG110" s="328"/>
      <c r="BH110" s="328"/>
      <c r="BI110" s="328"/>
      <c r="BJ110" s="328"/>
      <c r="BK110" s="328"/>
      <c r="BL110" s="328"/>
      <c r="BM110" s="328"/>
      <c r="BN110" s="328"/>
      <c r="BO110" s="328"/>
    </row>
    <row r="111" spans="1:67" ht="15.75" customHeight="1">
      <c r="A111" s="329"/>
      <c r="B111" s="320"/>
      <c r="C111" s="320"/>
      <c r="D111" s="320"/>
      <c r="E111" s="320"/>
      <c r="F111" s="320"/>
      <c r="G111" s="320"/>
      <c r="H111" s="320"/>
      <c r="I111" s="320"/>
      <c r="J111" s="320"/>
      <c r="K111" s="320"/>
      <c r="L111" s="320"/>
      <c r="M111" s="320"/>
      <c r="N111" s="320"/>
      <c r="O111" s="320"/>
      <c r="P111" s="320"/>
      <c r="Q111" s="320"/>
      <c r="R111" s="320"/>
      <c r="S111" s="311"/>
      <c r="T111" s="329"/>
      <c r="U111" s="320"/>
      <c r="V111" s="320"/>
      <c r="W111" s="320"/>
      <c r="X111" s="320"/>
      <c r="Y111" s="320"/>
      <c r="Z111" s="320"/>
      <c r="AA111" s="320"/>
      <c r="AB111" s="330"/>
      <c r="AC111" s="311"/>
      <c r="AD111" s="311"/>
      <c r="AE111" s="311"/>
      <c r="AF111" s="330"/>
      <c r="AG111" s="311"/>
      <c r="AH111" s="311"/>
      <c r="AI111" s="311"/>
      <c r="AJ111" s="330"/>
      <c r="AK111" s="311"/>
      <c r="AL111" s="311"/>
      <c r="AM111" s="311"/>
      <c r="AN111" s="330"/>
      <c r="AO111" s="311"/>
      <c r="AP111" s="311"/>
      <c r="AQ111" s="311"/>
      <c r="AR111" s="330"/>
      <c r="AS111" s="311"/>
      <c r="AT111" s="311"/>
      <c r="AU111" s="311"/>
      <c r="AV111" s="330"/>
      <c r="AW111" s="311"/>
      <c r="AX111" s="311"/>
      <c r="AY111" s="311"/>
      <c r="AZ111" s="330"/>
      <c r="BA111" s="311"/>
      <c r="BB111" s="311"/>
      <c r="BC111" s="311"/>
      <c r="BD111" s="330"/>
      <c r="BE111" s="311"/>
      <c r="BF111" s="311"/>
      <c r="BG111" s="311"/>
      <c r="BH111" s="330"/>
      <c r="BI111" s="311"/>
      <c r="BJ111" s="311"/>
      <c r="BK111" s="311"/>
      <c r="BL111" s="330"/>
      <c r="BM111" s="311"/>
      <c r="BN111" s="311"/>
      <c r="BO111" s="311"/>
    </row>
    <row r="112" spans="1:67" s="170" customFormat="1" ht="15.75" customHeight="1">
      <c r="A112" s="320"/>
      <c r="B112" s="320"/>
      <c r="C112" s="320"/>
      <c r="D112" s="320"/>
      <c r="E112" s="320"/>
      <c r="F112" s="320"/>
      <c r="G112" s="320"/>
      <c r="H112" s="320"/>
      <c r="I112" s="320"/>
      <c r="J112" s="320"/>
      <c r="K112" s="320"/>
      <c r="L112" s="320"/>
      <c r="M112" s="320"/>
      <c r="N112" s="320"/>
      <c r="O112" s="320"/>
      <c r="P112" s="320"/>
      <c r="Q112" s="320"/>
      <c r="R112" s="320"/>
      <c r="S112" s="331"/>
      <c r="T112" s="320"/>
      <c r="U112" s="320"/>
      <c r="V112" s="320"/>
      <c r="W112" s="320"/>
      <c r="X112" s="320"/>
      <c r="Y112" s="320"/>
      <c r="Z112" s="320"/>
      <c r="AA112" s="320"/>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1"/>
      <c r="AY112" s="311"/>
      <c r="AZ112" s="311"/>
      <c r="BA112" s="311"/>
      <c r="BB112" s="311"/>
      <c r="BC112" s="311"/>
      <c r="BD112" s="311"/>
      <c r="BE112" s="311"/>
      <c r="BF112" s="311"/>
      <c r="BG112" s="311"/>
      <c r="BH112" s="311"/>
      <c r="BI112" s="311"/>
      <c r="BJ112" s="311"/>
      <c r="BK112" s="311"/>
      <c r="BL112" s="311"/>
      <c r="BM112" s="311"/>
      <c r="BN112" s="311"/>
      <c r="BO112" s="311"/>
    </row>
    <row r="113" spans="1:67" s="244" customFormat="1" ht="15.75" customHeight="1">
      <c r="A113" s="321"/>
      <c r="B113" s="302"/>
      <c r="C113" s="332"/>
      <c r="D113" s="333"/>
      <c r="E113" s="333"/>
      <c r="F113" s="334"/>
      <c r="G113" s="334"/>
      <c r="H113" s="333"/>
      <c r="I113" s="333"/>
      <c r="J113" s="335"/>
      <c r="K113" s="187"/>
      <c r="L113" s="322"/>
      <c r="M113" s="336"/>
      <c r="N113" s="187"/>
      <c r="O113" s="302"/>
      <c r="P113" s="324"/>
      <c r="Q113" s="323"/>
      <c r="R113" s="187"/>
      <c r="S113" s="311"/>
      <c r="T113" s="321"/>
      <c r="U113" s="325"/>
      <c r="V113" s="332"/>
      <c r="W113" s="311"/>
      <c r="X113" s="331"/>
      <c r="Y113" s="331"/>
      <c r="Z113" s="337"/>
      <c r="AA113" s="337"/>
      <c r="AB113" s="337"/>
      <c r="AC113" s="337"/>
      <c r="AD113" s="331"/>
      <c r="AE113" s="331"/>
      <c r="AF113" s="331"/>
      <c r="AG113" s="331"/>
      <c r="AH113" s="331"/>
      <c r="AI113" s="331"/>
      <c r="AJ113" s="331"/>
      <c r="AK113" s="331"/>
      <c r="AL113" s="331"/>
      <c r="AM113" s="331"/>
      <c r="AN113" s="331"/>
      <c r="AO113" s="331"/>
      <c r="AP113" s="331"/>
      <c r="AQ113" s="331"/>
      <c r="AR113" s="331"/>
      <c r="AS113" s="331"/>
      <c r="AT113" s="331"/>
      <c r="AU113" s="331"/>
      <c r="AV113" s="331"/>
      <c r="AW113" s="331"/>
      <c r="AX113" s="331"/>
      <c r="AY113" s="331"/>
      <c r="AZ113" s="331"/>
      <c r="BA113" s="331"/>
      <c r="BB113" s="331"/>
      <c r="BC113" s="331"/>
      <c r="BD113" s="331"/>
      <c r="BE113" s="331"/>
      <c r="BF113" s="331"/>
      <c r="BG113" s="331"/>
      <c r="BH113" s="331"/>
      <c r="BI113" s="331"/>
      <c r="BJ113" s="331"/>
      <c r="BK113" s="331"/>
      <c r="BL113" s="331"/>
      <c r="BM113" s="331"/>
      <c r="BN113" s="331"/>
      <c r="BO113" s="331"/>
    </row>
    <row r="114" spans="1:67" ht="15.75" customHeight="1">
      <c r="A114" s="338"/>
      <c r="B114" s="320"/>
      <c r="C114" s="320"/>
      <c r="D114" s="291"/>
      <c r="E114" s="187"/>
      <c r="F114" s="303"/>
      <c r="G114" s="303"/>
      <c r="H114" s="291"/>
      <c r="I114" s="291"/>
      <c r="J114" s="312"/>
      <c r="K114" s="187"/>
      <c r="L114" s="322"/>
      <c r="M114" s="328"/>
      <c r="N114" s="187"/>
      <c r="O114" s="320"/>
      <c r="P114" s="324"/>
      <c r="Q114" s="323"/>
      <c r="R114" s="187"/>
      <c r="S114" s="311"/>
      <c r="T114" s="338"/>
      <c r="U114" s="320"/>
      <c r="V114" s="320"/>
      <c r="W114" s="311"/>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26"/>
      <c r="BM114" s="326"/>
      <c r="BN114" s="326"/>
      <c r="BO114" s="326"/>
    </row>
    <row r="115" spans="1:67" ht="15.75" customHeight="1">
      <c r="A115" s="338"/>
      <c r="B115" s="320"/>
      <c r="C115" s="320"/>
      <c r="D115" s="291"/>
      <c r="E115" s="187"/>
      <c r="F115" s="303"/>
      <c r="G115" s="303"/>
      <c r="H115" s="291"/>
      <c r="I115" s="291"/>
      <c r="J115" s="320"/>
      <c r="K115" s="187"/>
      <c r="L115" s="322"/>
      <c r="M115" s="328"/>
      <c r="N115" s="187"/>
      <c r="O115" s="320"/>
      <c r="P115" s="324"/>
      <c r="Q115" s="323"/>
      <c r="R115" s="187"/>
      <c r="S115" s="311"/>
      <c r="T115" s="338"/>
      <c r="U115" s="320"/>
      <c r="V115" s="320"/>
      <c r="W115" s="311"/>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326"/>
      <c r="BG115" s="326"/>
      <c r="BH115" s="326"/>
      <c r="BI115" s="326"/>
      <c r="BJ115" s="326"/>
      <c r="BK115" s="326"/>
      <c r="BL115" s="326"/>
      <c r="BM115" s="326"/>
      <c r="BN115" s="326"/>
      <c r="BO115" s="326"/>
    </row>
    <row r="116" spans="1:67" ht="15.75" customHeight="1">
      <c r="A116" s="338"/>
      <c r="B116" s="320"/>
      <c r="C116" s="320"/>
      <c r="D116" s="291"/>
      <c r="E116" s="187"/>
      <c r="F116" s="303"/>
      <c r="G116" s="303"/>
      <c r="H116" s="291"/>
      <c r="I116" s="291"/>
      <c r="J116" s="320"/>
      <c r="K116" s="187"/>
      <c r="L116" s="322"/>
      <c r="M116" s="328"/>
      <c r="N116" s="187"/>
      <c r="O116" s="320"/>
      <c r="P116" s="324"/>
      <c r="Q116" s="323"/>
      <c r="R116" s="187"/>
      <c r="S116" s="311"/>
      <c r="T116" s="338"/>
      <c r="U116" s="320"/>
      <c r="V116" s="320"/>
      <c r="W116" s="311"/>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326"/>
      <c r="BG116" s="326"/>
      <c r="BH116" s="326"/>
      <c r="BI116" s="326"/>
      <c r="BJ116" s="326"/>
      <c r="BK116" s="326"/>
      <c r="BL116" s="326"/>
      <c r="BM116" s="326"/>
      <c r="BN116" s="326"/>
      <c r="BO116" s="326"/>
    </row>
    <row r="117" spans="1:67" ht="15.75" customHeight="1">
      <c r="A117" s="338"/>
      <c r="B117" s="320"/>
      <c r="C117" s="320"/>
      <c r="D117" s="291"/>
      <c r="E117" s="187"/>
      <c r="F117" s="303"/>
      <c r="G117" s="303"/>
      <c r="H117" s="291"/>
      <c r="I117" s="291"/>
      <c r="J117" s="320"/>
      <c r="K117" s="187"/>
      <c r="L117" s="322"/>
      <c r="M117" s="328"/>
      <c r="N117" s="187"/>
      <c r="O117" s="320"/>
      <c r="P117" s="324"/>
      <c r="Q117" s="323"/>
      <c r="R117" s="187"/>
      <c r="S117" s="311"/>
      <c r="T117" s="338"/>
      <c r="U117" s="320"/>
      <c r="V117" s="320"/>
      <c r="W117" s="311"/>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326"/>
      <c r="BG117" s="326"/>
      <c r="BH117" s="326"/>
      <c r="BI117" s="326"/>
      <c r="BJ117" s="326"/>
      <c r="BK117" s="326"/>
      <c r="BL117" s="326"/>
      <c r="BM117" s="326"/>
      <c r="BN117" s="326"/>
      <c r="BO117" s="326"/>
    </row>
    <row r="118" spans="1:67" ht="15.75" customHeight="1">
      <c r="A118" s="338"/>
      <c r="B118" s="320"/>
      <c r="C118" s="320"/>
      <c r="D118" s="291"/>
      <c r="E118" s="187"/>
      <c r="F118" s="303"/>
      <c r="G118" s="303"/>
      <c r="H118" s="291"/>
      <c r="I118" s="291"/>
      <c r="J118" s="320"/>
      <c r="K118" s="187"/>
      <c r="L118" s="322"/>
      <c r="M118" s="328"/>
      <c r="N118" s="187"/>
      <c r="O118" s="320"/>
      <c r="P118" s="324"/>
      <c r="Q118" s="323"/>
      <c r="R118" s="187"/>
      <c r="S118" s="311"/>
      <c r="T118" s="338"/>
      <c r="U118" s="320"/>
      <c r="V118" s="320"/>
      <c r="W118" s="311"/>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326"/>
      <c r="BB118" s="326"/>
      <c r="BC118" s="326"/>
      <c r="BD118" s="326"/>
      <c r="BE118" s="326"/>
      <c r="BF118" s="326"/>
      <c r="BG118" s="326"/>
      <c r="BH118" s="326"/>
      <c r="BI118" s="326"/>
      <c r="BJ118" s="326"/>
      <c r="BK118" s="326"/>
      <c r="BL118" s="326"/>
      <c r="BM118" s="326"/>
      <c r="BN118" s="326"/>
      <c r="BO118" s="326"/>
    </row>
    <row r="119" spans="1:67" ht="15.75" customHeight="1">
      <c r="A119" s="338"/>
      <c r="B119" s="320"/>
      <c r="C119" s="320"/>
      <c r="D119" s="291"/>
      <c r="E119" s="187"/>
      <c r="F119" s="303"/>
      <c r="G119" s="303"/>
      <c r="H119" s="291"/>
      <c r="I119" s="291"/>
      <c r="J119" s="320"/>
      <c r="K119" s="187"/>
      <c r="L119" s="322"/>
      <c r="M119" s="328"/>
      <c r="N119" s="187"/>
      <c r="O119" s="320"/>
      <c r="P119" s="324"/>
      <c r="Q119" s="323"/>
      <c r="R119" s="187"/>
      <c r="S119" s="311"/>
      <c r="T119" s="338"/>
      <c r="U119" s="320"/>
      <c r="V119" s="320"/>
      <c r="W119" s="311"/>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row>
    <row r="120" spans="1:67" ht="15.75" customHeight="1">
      <c r="A120" s="338"/>
      <c r="B120" s="320"/>
      <c r="C120" s="320"/>
      <c r="D120" s="291"/>
      <c r="E120" s="187"/>
      <c r="F120" s="303"/>
      <c r="G120" s="303"/>
      <c r="H120" s="291"/>
      <c r="I120" s="291"/>
      <c r="J120" s="320"/>
      <c r="K120" s="187"/>
      <c r="L120" s="322"/>
      <c r="M120" s="328"/>
      <c r="N120" s="187"/>
      <c r="O120" s="320"/>
      <c r="P120" s="324"/>
      <c r="Q120" s="323"/>
      <c r="R120" s="187"/>
      <c r="S120" s="311"/>
      <c r="T120" s="338"/>
      <c r="U120" s="320"/>
      <c r="V120" s="320"/>
      <c r="W120" s="311"/>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326"/>
      <c r="AT120" s="326"/>
      <c r="AU120" s="326"/>
      <c r="AV120" s="326"/>
      <c r="AW120" s="326"/>
      <c r="AX120" s="326"/>
      <c r="AY120" s="326"/>
      <c r="AZ120" s="326"/>
      <c r="BA120" s="326"/>
      <c r="BB120" s="326"/>
      <c r="BC120" s="326"/>
      <c r="BD120" s="326"/>
      <c r="BE120" s="326"/>
      <c r="BF120" s="326"/>
      <c r="BG120" s="326"/>
      <c r="BH120" s="326"/>
      <c r="BI120" s="326"/>
      <c r="BJ120" s="326"/>
      <c r="BK120" s="326"/>
      <c r="BL120" s="326"/>
      <c r="BM120" s="326"/>
      <c r="BN120" s="326"/>
      <c r="BO120" s="326"/>
    </row>
    <row r="121" spans="1:67" ht="15.75" customHeight="1">
      <c r="A121" s="338"/>
      <c r="B121" s="320"/>
      <c r="C121" s="320"/>
      <c r="D121" s="291"/>
      <c r="E121" s="187"/>
      <c r="F121" s="303"/>
      <c r="G121" s="303"/>
      <c r="H121" s="291"/>
      <c r="I121" s="291"/>
      <c r="J121" s="320"/>
      <c r="K121" s="187"/>
      <c r="L121" s="322"/>
      <c r="M121" s="328"/>
      <c r="N121" s="187"/>
      <c r="O121" s="320"/>
      <c r="P121" s="324"/>
      <c r="Q121" s="323"/>
      <c r="R121" s="187"/>
      <c r="S121" s="311"/>
      <c r="T121" s="338"/>
      <c r="U121" s="320"/>
      <c r="V121" s="320"/>
      <c r="W121" s="311"/>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326"/>
      <c r="BB121" s="326"/>
      <c r="BC121" s="326"/>
      <c r="BD121" s="326"/>
      <c r="BE121" s="326"/>
      <c r="BF121" s="326"/>
      <c r="BG121" s="326"/>
      <c r="BH121" s="326"/>
      <c r="BI121" s="326"/>
      <c r="BJ121" s="326"/>
      <c r="BK121" s="326"/>
      <c r="BL121" s="326"/>
      <c r="BM121" s="326"/>
      <c r="BN121" s="326"/>
      <c r="BO121" s="326"/>
    </row>
    <row r="122" spans="1:67" ht="15.75" customHeight="1">
      <c r="A122" s="338"/>
      <c r="B122" s="320"/>
      <c r="C122" s="320"/>
      <c r="D122" s="291"/>
      <c r="E122" s="187"/>
      <c r="F122" s="303"/>
      <c r="G122" s="303"/>
      <c r="H122" s="291"/>
      <c r="I122" s="291"/>
      <c r="J122" s="320"/>
      <c r="K122" s="187"/>
      <c r="L122" s="322"/>
      <c r="M122" s="328"/>
      <c r="N122" s="187"/>
      <c r="O122" s="320"/>
      <c r="P122" s="324"/>
      <c r="Q122" s="323"/>
      <c r="R122" s="187"/>
      <c r="S122" s="311"/>
      <c r="T122" s="338"/>
      <c r="U122" s="320"/>
      <c r="V122" s="320"/>
      <c r="W122" s="311"/>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326"/>
      <c r="BG122" s="326"/>
      <c r="BH122" s="326"/>
      <c r="BI122" s="326"/>
      <c r="BJ122" s="326"/>
      <c r="BK122" s="326"/>
      <c r="BL122" s="326"/>
      <c r="BM122" s="326"/>
      <c r="BN122" s="326"/>
      <c r="BO122" s="326"/>
    </row>
    <row r="123" spans="1:67" ht="15.75" customHeight="1">
      <c r="A123" s="338"/>
      <c r="B123" s="320"/>
      <c r="C123" s="320"/>
      <c r="D123" s="291"/>
      <c r="E123" s="187"/>
      <c r="F123" s="303"/>
      <c r="G123" s="303"/>
      <c r="H123" s="291"/>
      <c r="I123" s="291"/>
      <c r="J123" s="320"/>
      <c r="K123" s="187"/>
      <c r="L123" s="322"/>
      <c r="M123" s="328"/>
      <c r="N123" s="187"/>
      <c r="O123" s="320"/>
      <c r="P123" s="324"/>
      <c r="Q123" s="323"/>
      <c r="R123" s="187"/>
      <c r="S123" s="311"/>
      <c r="T123" s="338"/>
      <c r="U123" s="320"/>
      <c r="V123" s="320"/>
      <c r="W123" s="311"/>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6"/>
      <c r="BB123" s="326"/>
      <c r="BC123" s="326"/>
      <c r="BD123" s="326"/>
      <c r="BE123" s="326"/>
      <c r="BF123" s="326"/>
      <c r="BG123" s="326"/>
      <c r="BH123" s="326"/>
      <c r="BI123" s="326"/>
      <c r="BJ123" s="326"/>
      <c r="BK123" s="326"/>
      <c r="BL123" s="326"/>
      <c r="BM123" s="326"/>
      <c r="BN123" s="326"/>
      <c r="BO123" s="326"/>
    </row>
    <row r="124" spans="1:67" ht="15.75" customHeight="1">
      <c r="A124" s="338"/>
      <c r="B124" s="320"/>
      <c r="C124" s="320"/>
      <c r="D124" s="291"/>
      <c r="E124" s="187"/>
      <c r="F124" s="303"/>
      <c r="G124" s="303"/>
      <c r="H124" s="291"/>
      <c r="I124" s="291"/>
      <c r="J124" s="320"/>
      <c r="K124" s="187"/>
      <c r="L124" s="322"/>
      <c r="M124" s="328"/>
      <c r="N124" s="187"/>
      <c r="O124" s="320"/>
      <c r="P124" s="324"/>
      <c r="Q124" s="323"/>
      <c r="R124" s="187"/>
      <c r="S124" s="311"/>
      <c r="T124" s="338"/>
      <c r="U124" s="320"/>
      <c r="V124" s="320"/>
      <c r="W124" s="311"/>
      <c r="X124" s="326"/>
      <c r="Y124" s="326"/>
      <c r="Z124" s="326"/>
      <c r="AA124" s="326"/>
      <c r="AB124" s="326"/>
      <c r="AC124" s="326"/>
      <c r="AD124" s="326"/>
      <c r="AE124" s="326"/>
      <c r="AF124" s="326"/>
      <c r="AG124" s="326"/>
      <c r="AH124" s="326"/>
      <c r="AI124" s="326"/>
      <c r="AJ124" s="326"/>
      <c r="AK124" s="326"/>
      <c r="AL124" s="326"/>
      <c r="AM124" s="326"/>
      <c r="AN124" s="326"/>
      <c r="AO124" s="326"/>
      <c r="AP124" s="326"/>
      <c r="AQ124" s="326"/>
      <c r="AR124" s="326"/>
      <c r="AS124" s="326"/>
      <c r="AT124" s="326"/>
      <c r="AU124" s="326"/>
      <c r="AV124" s="326"/>
      <c r="AW124" s="326"/>
      <c r="AX124" s="326"/>
      <c r="AY124" s="326"/>
      <c r="AZ124" s="326"/>
      <c r="BA124" s="326"/>
      <c r="BB124" s="326"/>
      <c r="BC124" s="326"/>
      <c r="BD124" s="326"/>
      <c r="BE124" s="326"/>
      <c r="BF124" s="326"/>
      <c r="BG124" s="326"/>
      <c r="BH124" s="326"/>
      <c r="BI124" s="326"/>
      <c r="BJ124" s="326"/>
      <c r="BK124" s="326"/>
      <c r="BL124" s="326"/>
      <c r="BM124" s="326"/>
      <c r="BN124" s="326"/>
      <c r="BO124" s="326"/>
    </row>
    <row r="125" spans="1:67" ht="15.75" customHeight="1">
      <c r="A125" s="338"/>
      <c r="B125" s="320"/>
      <c r="C125" s="320"/>
      <c r="D125" s="291"/>
      <c r="E125" s="187"/>
      <c r="F125" s="303"/>
      <c r="G125" s="303"/>
      <c r="H125" s="291"/>
      <c r="I125" s="291"/>
      <c r="J125" s="320"/>
      <c r="K125" s="187"/>
      <c r="L125" s="322"/>
      <c r="M125" s="328"/>
      <c r="N125" s="187"/>
      <c r="O125" s="320"/>
      <c r="P125" s="324"/>
      <c r="Q125" s="323"/>
      <c r="R125" s="187"/>
      <c r="S125" s="311"/>
      <c r="T125" s="338"/>
      <c r="U125" s="320"/>
      <c r="V125" s="320"/>
      <c r="W125" s="311"/>
      <c r="X125" s="326"/>
      <c r="Y125" s="326"/>
      <c r="Z125" s="326"/>
      <c r="AA125" s="326"/>
      <c r="AB125" s="326"/>
      <c r="AC125" s="326"/>
      <c r="AD125" s="326"/>
      <c r="AE125" s="326"/>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326"/>
      <c r="BB125" s="326"/>
      <c r="BC125" s="326"/>
      <c r="BD125" s="326"/>
      <c r="BE125" s="326"/>
      <c r="BF125" s="326"/>
      <c r="BG125" s="326"/>
      <c r="BH125" s="326"/>
      <c r="BI125" s="326"/>
      <c r="BJ125" s="326"/>
      <c r="BK125" s="326"/>
      <c r="BL125" s="326"/>
      <c r="BM125" s="326"/>
      <c r="BN125" s="326"/>
      <c r="BO125" s="326"/>
    </row>
    <row r="126" spans="1:67" ht="15.75" customHeight="1">
      <c r="A126" s="338"/>
      <c r="B126" s="320"/>
      <c r="C126" s="320"/>
      <c r="D126" s="291"/>
      <c r="E126" s="187"/>
      <c r="F126" s="303"/>
      <c r="G126" s="303"/>
      <c r="H126" s="291"/>
      <c r="I126" s="291"/>
      <c r="J126" s="320"/>
      <c r="K126" s="187"/>
      <c r="L126" s="322"/>
      <c r="M126" s="328"/>
      <c r="N126" s="187"/>
      <c r="O126" s="320"/>
      <c r="P126" s="324"/>
      <c r="Q126" s="323"/>
      <c r="R126" s="187"/>
      <c r="S126" s="311"/>
      <c r="T126" s="338"/>
      <c r="U126" s="320"/>
      <c r="V126" s="320"/>
      <c r="W126" s="311"/>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6"/>
      <c r="AZ126" s="326"/>
      <c r="BA126" s="326"/>
      <c r="BB126" s="326"/>
      <c r="BC126" s="326"/>
      <c r="BD126" s="326"/>
      <c r="BE126" s="326"/>
      <c r="BF126" s="326"/>
      <c r="BG126" s="326"/>
      <c r="BH126" s="326"/>
      <c r="BI126" s="326"/>
      <c r="BJ126" s="326"/>
      <c r="BK126" s="326"/>
      <c r="BL126" s="326"/>
      <c r="BM126" s="326"/>
      <c r="BN126" s="326"/>
      <c r="BO126" s="326"/>
    </row>
    <row r="127" spans="1:67" ht="15.75" customHeight="1">
      <c r="A127" s="338"/>
      <c r="B127" s="320"/>
      <c r="C127" s="320"/>
      <c r="D127" s="291"/>
      <c r="E127" s="187"/>
      <c r="F127" s="303"/>
      <c r="G127" s="303"/>
      <c r="H127" s="291"/>
      <c r="I127" s="291"/>
      <c r="J127" s="320"/>
      <c r="K127" s="187"/>
      <c r="L127" s="322"/>
      <c r="M127" s="328"/>
      <c r="N127" s="187"/>
      <c r="O127" s="320"/>
      <c r="P127" s="324"/>
      <c r="Q127" s="323"/>
      <c r="R127" s="187"/>
      <c r="S127" s="311"/>
      <c r="T127" s="338"/>
      <c r="U127" s="320"/>
      <c r="V127" s="320"/>
      <c r="W127" s="311"/>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26"/>
      <c r="AV127" s="326"/>
      <c r="AW127" s="326"/>
      <c r="AX127" s="326"/>
      <c r="AY127" s="326"/>
      <c r="AZ127" s="326"/>
      <c r="BA127" s="326"/>
      <c r="BB127" s="326"/>
      <c r="BC127" s="326"/>
      <c r="BD127" s="326"/>
      <c r="BE127" s="326"/>
      <c r="BF127" s="326"/>
      <c r="BG127" s="326"/>
      <c r="BH127" s="326"/>
      <c r="BI127" s="326"/>
      <c r="BJ127" s="326"/>
      <c r="BK127" s="326"/>
      <c r="BL127" s="326"/>
      <c r="BM127" s="326"/>
      <c r="BN127" s="326"/>
      <c r="BO127" s="326"/>
    </row>
    <row r="128" spans="1:67" ht="15.75" customHeight="1">
      <c r="A128" s="338"/>
      <c r="B128" s="320"/>
      <c r="C128" s="320"/>
      <c r="D128" s="291"/>
      <c r="E128" s="187"/>
      <c r="F128" s="303"/>
      <c r="G128" s="303"/>
      <c r="H128" s="291"/>
      <c r="I128" s="291"/>
      <c r="J128" s="320"/>
      <c r="K128" s="187"/>
      <c r="L128" s="322"/>
      <c r="M128" s="328"/>
      <c r="N128" s="187"/>
      <c r="O128" s="320"/>
      <c r="P128" s="324"/>
      <c r="Q128" s="323"/>
      <c r="R128" s="187"/>
      <c r="S128" s="311"/>
      <c r="T128" s="338"/>
      <c r="U128" s="320"/>
      <c r="V128" s="320"/>
      <c r="W128" s="311"/>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26"/>
      <c r="AV128" s="326"/>
      <c r="AW128" s="326"/>
      <c r="AX128" s="326"/>
      <c r="AY128" s="326"/>
      <c r="AZ128" s="326"/>
      <c r="BA128" s="326"/>
      <c r="BB128" s="326"/>
      <c r="BC128" s="326"/>
      <c r="BD128" s="326"/>
      <c r="BE128" s="326"/>
      <c r="BF128" s="326"/>
      <c r="BG128" s="326"/>
      <c r="BH128" s="326"/>
      <c r="BI128" s="326"/>
      <c r="BJ128" s="326"/>
      <c r="BK128" s="326"/>
      <c r="BL128" s="326"/>
      <c r="BM128" s="326"/>
      <c r="BN128" s="326"/>
      <c r="BO128" s="326"/>
    </row>
    <row r="129" spans="1:67" ht="15.75" customHeight="1">
      <c r="A129" s="338"/>
      <c r="B129" s="320"/>
      <c r="C129" s="320"/>
      <c r="D129" s="291"/>
      <c r="E129" s="187"/>
      <c r="F129" s="303"/>
      <c r="G129" s="303"/>
      <c r="H129" s="291"/>
      <c r="I129" s="291"/>
      <c r="J129" s="320"/>
      <c r="K129" s="187"/>
      <c r="L129" s="322"/>
      <c r="M129" s="328"/>
      <c r="N129" s="187"/>
      <c r="O129" s="320"/>
      <c r="P129" s="324"/>
      <c r="Q129" s="323"/>
      <c r="R129" s="187"/>
      <c r="S129" s="311"/>
      <c r="T129" s="338"/>
      <c r="U129" s="320"/>
      <c r="V129" s="320"/>
      <c r="W129" s="311"/>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26"/>
      <c r="AV129" s="326"/>
      <c r="AW129" s="326"/>
      <c r="AX129" s="326"/>
      <c r="AY129" s="326"/>
      <c r="AZ129" s="326"/>
      <c r="BA129" s="326"/>
      <c r="BB129" s="326"/>
      <c r="BC129" s="326"/>
      <c r="BD129" s="326"/>
      <c r="BE129" s="326"/>
      <c r="BF129" s="326"/>
      <c r="BG129" s="326"/>
      <c r="BH129" s="326"/>
      <c r="BI129" s="326"/>
      <c r="BJ129" s="326"/>
      <c r="BK129" s="326"/>
      <c r="BL129" s="326"/>
      <c r="BM129" s="326"/>
      <c r="BN129" s="326"/>
      <c r="BO129" s="326"/>
    </row>
    <row r="130" spans="1:67" ht="15.75" customHeight="1">
      <c r="A130" s="338"/>
      <c r="B130" s="320"/>
      <c r="C130" s="320"/>
      <c r="D130" s="291"/>
      <c r="E130" s="187"/>
      <c r="F130" s="303"/>
      <c r="G130" s="303"/>
      <c r="H130" s="291"/>
      <c r="I130" s="291"/>
      <c r="J130" s="320"/>
      <c r="K130" s="187"/>
      <c r="L130" s="322"/>
      <c r="M130" s="328"/>
      <c r="N130" s="187"/>
      <c r="O130" s="320"/>
      <c r="P130" s="324"/>
      <c r="Q130" s="323"/>
      <c r="R130" s="187"/>
      <c r="S130" s="311"/>
      <c r="T130" s="338"/>
      <c r="U130" s="320"/>
      <c r="V130" s="320"/>
      <c r="W130" s="311"/>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6"/>
      <c r="AZ130" s="326"/>
      <c r="BA130" s="326"/>
      <c r="BB130" s="326"/>
      <c r="BC130" s="326"/>
      <c r="BD130" s="326"/>
      <c r="BE130" s="326"/>
      <c r="BF130" s="326"/>
      <c r="BG130" s="326"/>
      <c r="BH130" s="326"/>
      <c r="BI130" s="326"/>
      <c r="BJ130" s="326"/>
      <c r="BK130" s="326"/>
      <c r="BL130" s="326"/>
      <c r="BM130" s="326"/>
      <c r="BN130" s="326"/>
      <c r="BO130" s="326"/>
    </row>
    <row r="131" spans="1:67" ht="15.75" customHeight="1">
      <c r="A131" s="338"/>
      <c r="B131" s="320"/>
      <c r="C131" s="320"/>
      <c r="D131" s="291"/>
      <c r="E131" s="187"/>
      <c r="F131" s="303"/>
      <c r="G131" s="303"/>
      <c r="H131" s="291"/>
      <c r="I131" s="291"/>
      <c r="J131" s="320"/>
      <c r="K131" s="187"/>
      <c r="L131" s="322"/>
      <c r="M131" s="328"/>
      <c r="N131" s="187"/>
      <c r="O131" s="320"/>
      <c r="P131" s="324"/>
      <c r="Q131" s="323"/>
      <c r="R131" s="187"/>
      <c r="S131" s="311"/>
      <c r="T131" s="338"/>
      <c r="U131" s="320"/>
      <c r="V131" s="320"/>
      <c r="W131" s="311"/>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6"/>
      <c r="AY131" s="326"/>
      <c r="AZ131" s="326"/>
      <c r="BA131" s="326"/>
      <c r="BB131" s="326"/>
      <c r="BC131" s="326"/>
      <c r="BD131" s="326"/>
      <c r="BE131" s="326"/>
      <c r="BF131" s="326"/>
      <c r="BG131" s="326"/>
      <c r="BH131" s="326"/>
      <c r="BI131" s="326"/>
      <c r="BJ131" s="326"/>
      <c r="BK131" s="326"/>
      <c r="BL131" s="326"/>
      <c r="BM131" s="326"/>
      <c r="BN131" s="326"/>
      <c r="BO131" s="326"/>
    </row>
    <row r="132" spans="1:67" ht="15.75" customHeight="1">
      <c r="A132" s="338"/>
      <c r="B132" s="320"/>
      <c r="C132" s="320"/>
      <c r="D132" s="291"/>
      <c r="E132" s="187"/>
      <c r="F132" s="303"/>
      <c r="G132" s="303"/>
      <c r="H132" s="291"/>
      <c r="I132" s="291"/>
      <c r="J132" s="320"/>
      <c r="K132" s="187"/>
      <c r="L132" s="322"/>
      <c r="M132" s="328"/>
      <c r="N132" s="187"/>
      <c r="O132" s="320"/>
      <c r="P132" s="324"/>
      <c r="Q132" s="323"/>
      <c r="R132" s="187"/>
      <c r="S132" s="311"/>
      <c r="T132" s="338"/>
      <c r="U132" s="320"/>
      <c r="V132" s="320"/>
      <c r="W132" s="311"/>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6"/>
      <c r="AY132" s="326"/>
      <c r="AZ132" s="326"/>
      <c r="BA132" s="326"/>
      <c r="BB132" s="326"/>
      <c r="BC132" s="326"/>
      <c r="BD132" s="326"/>
      <c r="BE132" s="326"/>
      <c r="BF132" s="326"/>
      <c r="BG132" s="326"/>
      <c r="BH132" s="326"/>
      <c r="BI132" s="326"/>
      <c r="BJ132" s="326"/>
      <c r="BK132" s="326"/>
      <c r="BL132" s="326"/>
      <c r="BM132" s="326"/>
      <c r="BN132" s="326"/>
      <c r="BO132" s="326"/>
    </row>
    <row r="133" spans="1:67" ht="15.75" customHeight="1">
      <c r="A133" s="338"/>
      <c r="B133" s="320"/>
      <c r="C133" s="320"/>
      <c r="D133" s="291"/>
      <c r="E133" s="187"/>
      <c r="F133" s="303"/>
      <c r="G133" s="303"/>
      <c r="H133" s="291"/>
      <c r="I133" s="291"/>
      <c r="J133" s="320"/>
      <c r="K133" s="187"/>
      <c r="L133" s="322"/>
      <c r="M133" s="328"/>
      <c r="N133" s="187"/>
      <c r="O133" s="320"/>
      <c r="P133" s="324"/>
      <c r="Q133" s="323"/>
      <c r="R133" s="187"/>
      <c r="S133" s="311"/>
      <c r="T133" s="338"/>
      <c r="U133" s="320"/>
      <c r="V133" s="320"/>
      <c r="W133" s="311"/>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6"/>
      <c r="AS133" s="326"/>
      <c r="AT133" s="326"/>
      <c r="AU133" s="326"/>
      <c r="AV133" s="326"/>
      <c r="AW133" s="326"/>
      <c r="AX133" s="326"/>
      <c r="AY133" s="326"/>
      <c r="AZ133" s="326"/>
      <c r="BA133" s="326"/>
      <c r="BB133" s="326"/>
      <c r="BC133" s="326"/>
      <c r="BD133" s="326"/>
      <c r="BE133" s="326"/>
      <c r="BF133" s="326"/>
      <c r="BG133" s="326"/>
      <c r="BH133" s="326"/>
      <c r="BI133" s="326"/>
      <c r="BJ133" s="326"/>
      <c r="BK133" s="326"/>
      <c r="BL133" s="326"/>
      <c r="BM133" s="326"/>
      <c r="BN133" s="326"/>
      <c r="BO133" s="326"/>
    </row>
    <row r="134" spans="1:67" ht="15.75" customHeight="1">
      <c r="A134" s="338"/>
      <c r="B134" s="320"/>
      <c r="C134" s="320"/>
      <c r="D134" s="291"/>
      <c r="E134" s="187"/>
      <c r="F134" s="303"/>
      <c r="G134" s="303"/>
      <c r="H134" s="291"/>
      <c r="I134" s="291"/>
      <c r="J134" s="320"/>
      <c r="K134" s="187"/>
      <c r="L134" s="322"/>
      <c r="M134" s="328"/>
      <c r="N134" s="187"/>
      <c r="O134" s="320"/>
      <c r="P134" s="324"/>
      <c r="Q134" s="323"/>
      <c r="R134" s="187"/>
      <c r="S134" s="311"/>
      <c r="T134" s="338"/>
      <c r="U134" s="320"/>
      <c r="V134" s="320"/>
      <c r="W134" s="311"/>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6"/>
      <c r="AZ134" s="326"/>
      <c r="BA134" s="326"/>
      <c r="BB134" s="326"/>
      <c r="BC134" s="326"/>
      <c r="BD134" s="326"/>
      <c r="BE134" s="326"/>
      <c r="BF134" s="326"/>
      <c r="BG134" s="326"/>
      <c r="BH134" s="326"/>
      <c r="BI134" s="326"/>
      <c r="BJ134" s="326"/>
      <c r="BK134" s="326"/>
      <c r="BL134" s="326"/>
      <c r="BM134" s="326"/>
      <c r="BN134" s="326"/>
      <c r="BO134" s="326"/>
    </row>
    <row r="135" spans="1:67" ht="15.75" customHeight="1">
      <c r="A135" s="338"/>
      <c r="B135" s="320"/>
      <c r="C135" s="320"/>
      <c r="D135" s="291"/>
      <c r="E135" s="187"/>
      <c r="F135" s="303"/>
      <c r="G135" s="303"/>
      <c r="H135" s="291"/>
      <c r="I135" s="291"/>
      <c r="J135" s="320"/>
      <c r="K135" s="187"/>
      <c r="L135" s="322"/>
      <c r="M135" s="328"/>
      <c r="N135" s="187"/>
      <c r="O135" s="320"/>
      <c r="P135" s="324"/>
      <c r="Q135" s="323"/>
      <c r="R135" s="187"/>
      <c r="S135" s="311"/>
      <c r="T135" s="338"/>
      <c r="U135" s="320"/>
      <c r="V135" s="320"/>
      <c r="W135" s="311"/>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6"/>
      <c r="BB135" s="326"/>
      <c r="BC135" s="326"/>
      <c r="BD135" s="326"/>
      <c r="BE135" s="326"/>
      <c r="BF135" s="326"/>
      <c r="BG135" s="326"/>
      <c r="BH135" s="326"/>
      <c r="BI135" s="326"/>
      <c r="BJ135" s="326"/>
      <c r="BK135" s="326"/>
      <c r="BL135" s="326"/>
      <c r="BM135" s="326"/>
      <c r="BN135" s="326"/>
      <c r="BO135" s="326"/>
    </row>
    <row r="136" spans="1:67" ht="15.75" customHeight="1">
      <c r="A136" s="338"/>
      <c r="B136" s="320"/>
      <c r="C136" s="320"/>
      <c r="D136" s="291"/>
      <c r="E136" s="187"/>
      <c r="F136" s="303"/>
      <c r="G136" s="303"/>
      <c r="H136" s="291"/>
      <c r="I136" s="291"/>
      <c r="J136" s="320"/>
      <c r="K136" s="187"/>
      <c r="L136" s="322"/>
      <c r="M136" s="328"/>
      <c r="N136" s="187"/>
      <c r="O136" s="320"/>
      <c r="P136" s="324"/>
      <c r="Q136" s="323"/>
      <c r="R136" s="187"/>
      <c r="S136" s="311"/>
      <c r="T136" s="338"/>
      <c r="U136" s="320"/>
      <c r="V136" s="320"/>
      <c r="W136" s="311"/>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6"/>
      <c r="BM136" s="326"/>
      <c r="BN136" s="326"/>
      <c r="BO136" s="326"/>
    </row>
    <row r="137" spans="1:67" ht="15.75" customHeight="1">
      <c r="A137" s="338"/>
      <c r="B137" s="320"/>
      <c r="C137" s="320"/>
      <c r="D137" s="291"/>
      <c r="E137" s="187"/>
      <c r="F137" s="303"/>
      <c r="G137" s="303"/>
      <c r="H137" s="291"/>
      <c r="I137" s="291"/>
      <c r="J137" s="320"/>
      <c r="K137" s="187"/>
      <c r="L137" s="322"/>
      <c r="M137" s="328"/>
      <c r="N137" s="187"/>
      <c r="O137" s="320"/>
      <c r="P137" s="324"/>
      <c r="Q137" s="323"/>
      <c r="R137" s="187"/>
      <c r="S137" s="311"/>
      <c r="T137" s="338"/>
      <c r="U137" s="320"/>
      <c r="V137" s="320"/>
      <c r="W137" s="311"/>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6"/>
      <c r="AW137" s="326"/>
      <c r="AX137" s="326"/>
      <c r="AY137" s="326"/>
      <c r="AZ137" s="326"/>
      <c r="BA137" s="326"/>
      <c r="BB137" s="326"/>
      <c r="BC137" s="326"/>
      <c r="BD137" s="326"/>
      <c r="BE137" s="326"/>
      <c r="BF137" s="326"/>
      <c r="BG137" s="326"/>
      <c r="BH137" s="326"/>
      <c r="BI137" s="326"/>
      <c r="BJ137" s="326"/>
      <c r="BK137" s="326"/>
      <c r="BL137" s="326"/>
      <c r="BM137" s="326"/>
      <c r="BN137" s="326"/>
      <c r="BO137" s="326"/>
    </row>
    <row r="138" spans="1:67" ht="15.75" customHeight="1">
      <c r="A138" s="338"/>
      <c r="B138" s="320"/>
      <c r="C138" s="320"/>
      <c r="D138" s="291"/>
      <c r="E138" s="187"/>
      <c r="F138" s="303"/>
      <c r="G138" s="303"/>
      <c r="H138" s="291"/>
      <c r="I138" s="291"/>
      <c r="J138" s="320"/>
      <c r="K138" s="187"/>
      <c r="L138" s="322"/>
      <c r="M138" s="328"/>
      <c r="N138" s="187"/>
      <c r="O138" s="320"/>
      <c r="P138" s="324"/>
      <c r="Q138" s="323"/>
      <c r="R138" s="187"/>
      <c r="S138" s="311"/>
      <c r="T138" s="338"/>
      <c r="U138" s="320"/>
      <c r="V138" s="320"/>
      <c r="W138" s="311"/>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row>
    <row r="139" spans="1:67" ht="15.75" customHeight="1">
      <c r="A139" s="338"/>
      <c r="B139" s="320"/>
      <c r="C139" s="320"/>
      <c r="D139" s="291"/>
      <c r="E139" s="187"/>
      <c r="F139" s="303"/>
      <c r="G139" s="303"/>
      <c r="H139" s="291"/>
      <c r="I139" s="291"/>
      <c r="J139" s="320"/>
      <c r="K139" s="187"/>
      <c r="L139" s="322"/>
      <c r="M139" s="328"/>
      <c r="N139" s="187"/>
      <c r="O139" s="320"/>
      <c r="P139" s="324"/>
      <c r="Q139" s="323"/>
      <c r="R139" s="187"/>
      <c r="S139" s="311"/>
      <c r="T139" s="338"/>
      <c r="U139" s="320"/>
      <c r="V139" s="320"/>
      <c r="W139" s="311"/>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6"/>
      <c r="BM139" s="326"/>
      <c r="BN139" s="326"/>
      <c r="BO139" s="326"/>
    </row>
    <row r="140" spans="1:67" ht="15.75" customHeight="1">
      <c r="A140" s="338"/>
      <c r="B140" s="320"/>
      <c r="C140" s="320"/>
      <c r="D140" s="291"/>
      <c r="E140" s="187"/>
      <c r="F140" s="303"/>
      <c r="G140" s="303"/>
      <c r="H140" s="291"/>
      <c r="I140" s="291"/>
      <c r="J140" s="320"/>
      <c r="K140" s="187"/>
      <c r="L140" s="322"/>
      <c r="M140" s="328"/>
      <c r="N140" s="187"/>
      <c r="O140" s="320"/>
      <c r="P140" s="324"/>
      <c r="Q140" s="323"/>
      <c r="R140" s="187"/>
      <c r="S140" s="311"/>
      <c r="T140" s="338"/>
      <c r="U140" s="320"/>
      <c r="V140" s="320"/>
      <c r="W140" s="311"/>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6"/>
      <c r="BB140" s="326"/>
      <c r="BC140" s="326"/>
      <c r="BD140" s="326"/>
      <c r="BE140" s="326"/>
      <c r="BF140" s="326"/>
      <c r="BG140" s="326"/>
      <c r="BH140" s="326"/>
      <c r="BI140" s="326"/>
      <c r="BJ140" s="326"/>
      <c r="BK140" s="326"/>
      <c r="BL140" s="326"/>
      <c r="BM140" s="326"/>
      <c r="BN140" s="326"/>
      <c r="BO140" s="326"/>
    </row>
    <row r="141" spans="1:67" ht="15.75" customHeight="1">
      <c r="A141" s="338"/>
      <c r="B141" s="320"/>
      <c r="C141" s="320"/>
      <c r="D141" s="291"/>
      <c r="E141" s="187"/>
      <c r="F141" s="303"/>
      <c r="G141" s="303"/>
      <c r="H141" s="291"/>
      <c r="I141" s="291"/>
      <c r="J141" s="320"/>
      <c r="K141" s="187"/>
      <c r="L141" s="322"/>
      <c r="M141" s="328"/>
      <c r="N141" s="187"/>
      <c r="O141" s="320"/>
      <c r="P141" s="324"/>
      <c r="Q141" s="323"/>
      <c r="R141" s="187"/>
      <c r="S141" s="311"/>
      <c r="T141" s="338"/>
      <c r="U141" s="320"/>
      <c r="V141" s="320"/>
      <c r="W141" s="311"/>
      <c r="X141" s="326"/>
      <c r="Y141" s="326"/>
      <c r="Z141" s="326"/>
      <c r="AA141" s="326"/>
      <c r="AB141" s="326"/>
      <c r="AC141" s="326"/>
      <c r="AD141" s="326"/>
      <c r="AE141" s="326"/>
      <c r="AF141" s="326"/>
      <c r="AG141" s="326"/>
      <c r="AH141" s="326"/>
      <c r="AI141" s="326"/>
      <c r="AJ141" s="326"/>
      <c r="AK141" s="326"/>
      <c r="AL141" s="326"/>
      <c r="AM141" s="326"/>
      <c r="AN141" s="326"/>
      <c r="AO141" s="326"/>
      <c r="AP141" s="326"/>
      <c r="AQ141" s="326"/>
      <c r="AR141" s="326"/>
      <c r="AS141" s="326"/>
      <c r="AT141" s="326"/>
      <c r="AU141" s="326"/>
      <c r="AV141" s="326"/>
      <c r="AW141" s="326"/>
      <c r="AX141" s="326"/>
      <c r="AY141" s="326"/>
      <c r="AZ141" s="326"/>
      <c r="BA141" s="326"/>
      <c r="BB141" s="326"/>
      <c r="BC141" s="326"/>
      <c r="BD141" s="326"/>
      <c r="BE141" s="326"/>
      <c r="BF141" s="326"/>
      <c r="BG141" s="326"/>
      <c r="BH141" s="326"/>
      <c r="BI141" s="326"/>
      <c r="BJ141" s="326"/>
      <c r="BK141" s="326"/>
      <c r="BL141" s="326"/>
      <c r="BM141" s="326"/>
      <c r="BN141" s="326"/>
      <c r="BO141" s="326"/>
    </row>
    <row r="142" spans="1:67" ht="15.75" customHeight="1">
      <c r="A142" s="338"/>
      <c r="B142" s="320"/>
      <c r="C142" s="320"/>
      <c r="D142" s="291"/>
      <c r="E142" s="187"/>
      <c r="F142" s="303"/>
      <c r="G142" s="303"/>
      <c r="H142" s="291"/>
      <c r="I142" s="291"/>
      <c r="J142" s="320"/>
      <c r="K142" s="187"/>
      <c r="L142" s="322"/>
      <c r="M142" s="328"/>
      <c r="N142" s="187"/>
      <c r="O142" s="320"/>
      <c r="P142" s="324"/>
      <c r="Q142" s="323"/>
      <c r="R142" s="187"/>
      <c r="S142" s="311"/>
      <c r="T142" s="338"/>
      <c r="U142" s="320"/>
      <c r="V142" s="320"/>
      <c r="W142" s="311"/>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6"/>
      <c r="AW142" s="326"/>
      <c r="AX142" s="326"/>
      <c r="AY142" s="326"/>
      <c r="AZ142" s="326"/>
      <c r="BA142" s="326"/>
      <c r="BB142" s="326"/>
      <c r="BC142" s="326"/>
      <c r="BD142" s="326"/>
      <c r="BE142" s="326"/>
      <c r="BF142" s="326"/>
      <c r="BG142" s="326"/>
      <c r="BH142" s="326"/>
      <c r="BI142" s="326"/>
      <c r="BJ142" s="326"/>
      <c r="BK142" s="326"/>
      <c r="BL142" s="326"/>
      <c r="BM142" s="326"/>
      <c r="BN142" s="326"/>
      <c r="BO142" s="326"/>
    </row>
    <row r="143" spans="1:67" ht="15.75" customHeight="1">
      <c r="A143" s="338"/>
      <c r="B143" s="320"/>
      <c r="C143" s="320"/>
      <c r="D143" s="291"/>
      <c r="E143" s="187"/>
      <c r="F143" s="303"/>
      <c r="G143" s="303"/>
      <c r="H143" s="291"/>
      <c r="I143" s="291"/>
      <c r="J143" s="320"/>
      <c r="K143" s="187"/>
      <c r="L143" s="322"/>
      <c r="M143" s="328"/>
      <c r="N143" s="187"/>
      <c r="O143" s="320"/>
      <c r="P143" s="324"/>
      <c r="Q143" s="323"/>
      <c r="R143" s="187"/>
      <c r="S143" s="311"/>
      <c r="T143" s="338"/>
      <c r="U143" s="320"/>
      <c r="V143" s="320"/>
      <c r="W143" s="311"/>
      <c r="X143" s="326"/>
      <c r="Y143" s="326"/>
      <c r="Z143" s="326"/>
      <c r="AA143" s="326"/>
      <c r="AB143" s="326"/>
      <c r="AC143" s="326"/>
      <c r="AD143" s="326"/>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6"/>
      <c r="BB143" s="326"/>
      <c r="BC143" s="326"/>
      <c r="BD143" s="326"/>
      <c r="BE143" s="326"/>
      <c r="BF143" s="326"/>
      <c r="BG143" s="326"/>
      <c r="BH143" s="326"/>
      <c r="BI143" s="326"/>
      <c r="BJ143" s="326"/>
      <c r="BK143" s="326"/>
      <c r="BL143" s="326"/>
      <c r="BM143" s="326"/>
      <c r="BN143" s="326"/>
      <c r="BO143" s="326"/>
    </row>
    <row r="144" spans="1:67" ht="15.75" customHeight="1">
      <c r="A144" s="338"/>
      <c r="B144" s="320"/>
      <c r="C144" s="320"/>
      <c r="D144" s="291"/>
      <c r="E144" s="187"/>
      <c r="F144" s="303"/>
      <c r="G144" s="303"/>
      <c r="H144" s="291"/>
      <c r="I144" s="291"/>
      <c r="J144" s="320"/>
      <c r="K144" s="187"/>
      <c r="L144" s="322"/>
      <c r="M144" s="328"/>
      <c r="N144" s="187"/>
      <c r="O144" s="320"/>
      <c r="P144" s="324"/>
      <c r="Q144" s="323"/>
      <c r="R144" s="187"/>
      <c r="S144" s="311"/>
      <c r="T144" s="338"/>
      <c r="U144" s="320"/>
      <c r="V144" s="320"/>
      <c r="W144" s="311"/>
      <c r="X144" s="326"/>
      <c r="Y144" s="326"/>
      <c r="Z144" s="326"/>
      <c r="AA144" s="326"/>
      <c r="AB144" s="326"/>
      <c r="AC144" s="326"/>
      <c r="AD144" s="326"/>
      <c r="AE144" s="326"/>
      <c r="AF144" s="326"/>
      <c r="AG144" s="326"/>
      <c r="AH144" s="326"/>
      <c r="AI144" s="326"/>
      <c r="AJ144" s="326"/>
      <c r="AK144" s="326"/>
      <c r="AL144" s="326"/>
      <c r="AM144" s="326"/>
      <c r="AN144" s="326"/>
      <c r="AO144" s="326"/>
      <c r="AP144" s="326"/>
      <c r="AQ144" s="326"/>
      <c r="AR144" s="326"/>
      <c r="AS144" s="326"/>
      <c r="AT144" s="326"/>
      <c r="AU144" s="326"/>
      <c r="AV144" s="326"/>
      <c r="AW144" s="326"/>
      <c r="AX144" s="326"/>
      <c r="AY144" s="326"/>
      <c r="AZ144" s="326"/>
      <c r="BA144" s="326"/>
      <c r="BB144" s="326"/>
      <c r="BC144" s="326"/>
      <c r="BD144" s="326"/>
      <c r="BE144" s="326"/>
      <c r="BF144" s="326"/>
      <c r="BG144" s="326"/>
      <c r="BH144" s="326"/>
      <c r="BI144" s="326"/>
      <c r="BJ144" s="326"/>
      <c r="BK144" s="326"/>
      <c r="BL144" s="326"/>
      <c r="BM144" s="326"/>
      <c r="BN144" s="326"/>
      <c r="BO144" s="326"/>
    </row>
    <row r="145" spans="1:67" ht="15.75" customHeight="1">
      <c r="A145" s="338"/>
      <c r="B145" s="320"/>
      <c r="C145" s="320"/>
      <c r="D145" s="291"/>
      <c r="E145" s="187"/>
      <c r="F145" s="303"/>
      <c r="G145" s="303"/>
      <c r="H145" s="291"/>
      <c r="I145" s="291"/>
      <c r="J145" s="320"/>
      <c r="K145" s="187"/>
      <c r="L145" s="322"/>
      <c r="M145" s="328"/>
      <c r="N145" s="187"/>
      <c r="O145" s="320"/>
      <c r="P145" s="324"/>
      <c r="Q145" s="323"/>
      <c r="R145" s="187"/>
      <c r="S145" s="311"/>
      <c r="T145" s="338"/>
      <c r="U145" s="320"/>
      <c r="V145" s="320"/>
      <c r="W145" s="311"/>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6"/>
      <c r="AW145" s="326"/>
      <c r="AX145" s="326"/>
      <c r="AY145" s="326"/>
      <c r="AZ145" s="326"/>
      <c r="BA145" s="326"/>
      <c r="BB145" s="326"/>
      <c r="BC145" s="326"/>
      <c r="BD145" s="326"/>
      <c r="BE145" s="326"/>
      <c r="BF145" s="326"/>
      <c r="BG145" s="326"/>
      <c r="BH145" s="326"/>
      <c r="BI145" s="326"/>
      <c r="BJ145" s="326"/>
      <c r="BK145" s="326"/>
      <c r="BL145" s="326"/>
      <c r="BM145" s="326"/>
      <c r="BN145" s="326"/>
      <c r="BO145" s="326"/>
    </row>
    <row r="146" spans="1:67" ht="15.75" customHeight="1">
      <c r="A146" s="338"/>
      <c r="B146" s="320"/>
      <c r="C146" s="320"/>
      <c r="D146" s="291"/>
      <c r="E146" s="187"/>
      <c r="F146" s="303"/>
      <c r="G146" s="303"/>
      <c r="H146" s="291"/>
      <c r="I146" s="291"/>
      <c r="J146" s="320"/>
      <c r="K146" s="187"/>
      <c r="L146" s="322"/>
      <c r="M146" s="328"/>
      <c r="N146" s="187"/>
      <c r="O146" s="320"/>
      <c r="P146" s="324"/>
      <c r="Q146" s="323"/>
      <c r="R146" s="187"/>
      <c r="S146" s="311"/>
      <c r="T146" s="338"/>
      <c r="U146" s="320"/>
      <c r="V146" s="320"/>
      <c r="W146" s="311"/>
      <c r="X146" s="326"/>
      <c r="Y146" s="326"/>
      <c r="Z146" s="326"/>
      <c r="AA146" s="326"/>
      <c r="AB146" s="326"/>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26"/>
      <c r="AY146" s="326"/>
      <c r="AZ146" s="326"/>
      <c r="BA146" s="326"/>
      <c r="BB146" s="326"/>
      <c r="BC146" s="326"/>
      <c r="BD146" s="326"/>
      <c r="BE146" s="326"/>
      <c r="BF146" s="326"/>
      <c r="BG146" s="326"/>
      <c r="BH146" s="326"/>
      <c r="BI146" s="326"/>
      <c r="BJ146" s="326"/>
      <c r="BK146" s="326"/>
      <c r="BL146" s="326"/>
      <c r="BM146" s="326"/>
      <c r="BN146" s="326"/>
      <c r="BO146" s="326"/>
    </row>
    <row r="147" spans="1:67" ht="15.75" customHeight="1">
      <c r="A147" s="338"/>
      <c r="B147" s="320"/>
      <c r="C147" s="320"/>
      <c r="D147" s="291"/>
      <c r="E147" s="187"/>
      <c r="F147" s="303"/>
      <c r="G147" s="303"/>
      <c r="H147" s="291"/>
      <c r="I147" s="291"/>
      <c r="J147" s="320"/>
      <c r="K147" s="187"/>
      <c r="L147" s="322"/>
      <c r="M147" s="328"/>
      <c r="N147" s="187"/>
      <c r="O147" s="320"/>
      <c r="P147" s="324"/>
      <c r="Q147" s="323"/>
      <c r="R147" s="187"/>
      <c r="S147" s="311"/>
      <c r="T147" s="338"/>
      <c r="U147" s="320"/>
      <c r="V147" s="320"/>
      <c r="W147" s="311"/>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6"/>
      <c r="AY147" s="326"/>
      <c r="AZ147" s="326"/>
      <c r="BA147" s="326"/>
      <c r="BB147" s="326"/>
      <c r="BC147" s="326"/>
      <c r="BD147" s="326"/>
      <c r="BE147" s="326"/>
      <c r="BF147" s="326"/>
      <c r="BG147" s="326"/>
      <c r="BH147" s="326"/>
      <c r="BI147" s="326"/>
      <c r="BJ147" s="326"/>
      <c r="BK147" s="326"/>
      <c r="BL147" s="326"/>
      <c r="BM147" s="326"/>
      <c r="BN147" s="326"/>
      <c r="BO147" s="326"/>
    </row>
    <row r="148" spans="1:67" ht="15.75" customHeight="1">
      <c r="A148" s="338"/>
      <c r="B148" s="320"/>
      <c r="C148" s="320"/>
      <c r="D148" s="291"/>
      <c r="E148" s="187"/>
      <c r="F148" s="303"/>
      <c r="G148" s="303"/>
      <c r="H148" s="291"/>
      <c r="I148" s="291"/>
      <c r="J148" s="320"/>
      <c r="K148" s="187"/>
      <c r="L148" s="322"/>
      <c r="M148" s="328"/>
      <c r="N148" s="187"/>
      <c r="O148" s="320"/>
      <c r="P148" s="324"/>
      <c r="Q148" s="323"/>
      <c r="R148" s="187"/>
      <c r="S148" s="311"/>
      <c r="T148" s="338"/>
      <c r="U148" s="320"/>
      <c r="V148" s="320"/>
      <c r="W148" s="311"/>
      <c r="X148" s="326"/>
      <c r="Y148" s="326"/>
      <c r="Z148" s="326"/>
      <c r="AA148" s="326"/>
      <c r="AB148" s="326"/>
      <c r="AC148" s="326"/>
      <c r="AD148" s="326"/>
      <c r="AE148" s="326"/>
      <c r="AF148" s="326"/>
      <c r="AG148" s="326"/>
      <c r="AH148" s="326"/>
      <c r="AI148" s="326"/>
      <c r="AJ148" s="326"/>
      <c r="AK148" s="326"/>
      <c r="AL148" s="326"/>
      <c r="AM148" s="326"/>
      <c r="AN148" s="326"/>
      <c r="AO148" s="326"/>
      <c r="AP148" s="326"/>
      <c r="AQ148" s="326"/>
      <c r="AR148" s="326"/>
      <c r="AS148" s="326"/>
      <c r="AT148" s="326"/>
      <c r="AU148" s="326"/>
      <c r="AV148" s="326"/>
      <c r="AW148" s="326"/>
      <c r="AX148" s="326"/>
      <c r="AY148" s="326"/>
      <c r="AZ148" s="326"/>
      <c r="BA148" s="326"/>
      <c r="BB148" s="326"/>
      <c r="BC148" s="326"/>
      <c r="BD148" s="326"/>
      <c r="BE148" s="326"/>
      <c r="BF148" s="326"/>
      <c r="BG148" s="326"/>
      <c r="BH148" s="326"/>
      <c r="BI148" s="326"/>
      <c r="BJ148" s="326"/>
      <c r="BK148" s="326"/>
      <c r="BL148" s="326"/>
      <c r="BM148" s="326"/>
      <c r="BN148" s="326"/>
      <c r="BO148" s="326"/>
    </row>
    <row r="149" spans="1:67" ht="15.75" customHeight="1">
      <c r="A149" s="338"/>
      <c r="B149" s="320"/>
      <c r="C149" s="320"/>
      <c r="D149" s="291"/>
      <c r="E149" s="187"/>
      <c r="F149" s="303"/>
      <c r="G149" s="303"/>
      <c r="H149" s="291"/>
      <c r="I149" s="291"/>
      <c r="J149" s="320"/>
      <c r="K149" s="187"/>
      <c r="L149" s="322"/>
      <c r="M149" s="328"/>
      <c r="N149" s="187"/>
      <c r="O149" s="320"/>
      <c r="P149" s="324"/>
      <c r="Q149" s="323"/>
      <c r="R149" s="187"/>
      <c r="S149" s="311"/>
      <c r="T149" s="338"/>
      <c r="U149" s="320"/>
      <c r="V149" s="320"/>
      <c r="W149" s="311"/>
      <c r="X149" s="326"/>
      <c r="Y149" s="326"/>
      <c r="Z149" s="326"/>
      <c r="AA149" s="326"/>
      <c r="AB149" s="326"/>
      <c r="AC149" s="326"/>
      <c r="AD149" s="326"/>
      <c r="AE149" s="326"/>
      <c r="AF149" s="326"/>
      <c r="AG149" s="326"/>
      <c r="AH149" s="326"/>
      <c r="AI149" s="326"/>
      <c r="AJ149" s="326"/>
      <c r="AK149" s="326"/>
      <c r="AL149" s="326"/>
      <c r="AM149" s="326"/>
      <c r="AN149" s="326"/>
      <c r="AO149" s="326"/>
      <c r="AP149" s="326"/>
      <c r="AQ149" s="326"/>
      <c r="AR149" s="326"/>
      <c r="AS149" s="326"/>
      <c r="AT149" s="326"/>
      <c r="AU149" s="326"/>
      <c r="AV149" s="326"/>
      <c r="AW149" s="326"/>
      <c r="AX149" s="326"/>
      <c r="AY149" s="326"/>
      <c r="AZ149" s="326"/>
      <c r="BA149" s="326"/>
      <c r="BB149" s="326"/>
      <c r="BC149" s="326"/>
      <c r="BD149" s="326"/>
      <c r="BE149" s="326"/>
      <c r="BF149" s="326"/>
      <c r="BG149" s="326"/>
      <c r="BH149" s="326"/>
      <c r="BI149" s="326"/>
      <c r="BJ149" s="326"/>
      <c r="BK149" s="326"/>
      <c r="BL149" s="326"/>
      <c r="BM149" s="326"/>
      <c r="BN149" s="326"/>
      <c r="BO149" s="326"/>
    </row>
    <row r="150" spans="1:67" ht="15.75" customHeight="1">
      <c r="A150" s="321"/>
      <c r="B150" s="302"/>
      <c r="C150" s="302"/>
      <c r="D150" s="187"/>
      <c r="E150" s="187"/>
      <c r="F150" s="303"/>
      <c r="G150" s="303"/>
      <c r="H150" s="187"/>
      <c r="I150" s="291"/>
      <c r="J150" s="320"/>
      <c r="K150" s="187"/>
      <c r="L150" s="322"/>
      <c r="M150" s="328"/>
      <c r="N150" s="187"/>
      <c r="O150" s="320"/>
      <c r="P150" s="324"/>
      <c r="Q150" s="323"/>
      <c r="R150" s="187"/>
      <c r="S150" s="311"/>
      <c r="T150" s="321"/>
      <c r="U150" s="325"/>
      <c r="V150" s="302"/>
      <c r="W150" s="311"/>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6"/>
      <c r="AW150" s="326"/>
      <c r="AX150" s="326"/>
      <c r="AY150" s="326"/>
      <c r="AZ150" s="326"/>
      <c r="BA150" s="326"/>
      <c r="BB150" s="326"/>
      <c r="BC150" s="326"/>
      <c r="BD150" s="326"/>
      <c r="BE150" s="326"/>
      <c r="BF150" s="326"/>
      <c r="BG150" s="326"/>
      <c r="BH150" s="326"/>
      <c r="BI150" s="326"/>
      <c r="BJ150" s="326"/>
      <c r="BK150" s="326"/>
      <c r="BL150" s="326"/>
      <c r="BM150" s="326"/>
      <c r="BN150" s="326"/>
      <c r="BO150" s="326"/>
    </row>
    <row r="151" spans="1:67" ht="15.75" customHeight="1">
      <c r="A151" s="187"/>
      <c r="B151" s="302"/>
      <c r="C151" s="302"/>
      <c r="D151" s="187"/>
      <c r="E151" s="187"/>
      <c r="F151" s="303"/>
      <c r="G151" s="303"/>
      <c r="H151" s="187"/>
      <c r="I151" s="187"/>
      <c r="J151" s="312"/>
      <c r="K151" s="187"/>
      <c r="L151" s="322"/>
      <c r="M151" s="323"/>
      <c r="N151" s="187"/>
      <c r="O151" s="302"/>
      <c r="P151" s="324"/>
      <c r="Q151" s="323"/>
      <c r="R151" s="187"/>
      <c r="S151" s="311"/>
      <c r="T151" s="187"/>
      <c r="U151" s="325"/>
      <c r="V151" s="302"/>
      <c r="W151" s="311"/>
      <c r="X151" s="311"/>
      <c r="Y151" s="311"/>
      <c r="Z151" s="328"/>
      <c r="AA151" s="328"/>
      <c r="AB151" s="328"/>
      <c r="AC151" s="328"/>
      <c r="AD151" s="328"/>
      <c r="AE151" s="328"/>
      <c r="AF151" s="328"/>
      <c r="AG151" s="328"/>
      <c r="AH151" s="328"/>
      <c r="AI151" s="328"/>
      <c r="AJ151" s="328"/>
      <c r="AK151" s="328"/>
      <c r="AL151" s="328"/>
      <c r="AM151" s="328"/>
      <c r="AN151" s="328"/>
      <c r="AO151" s="328"/>
      <c r="AP151" s="328"/>
      <c r="AQ151" s="328"/>
      <c r="AR151" s="328"/>
      <c r="AS151" s="328"/>
      <c r="AT151" s="328"/>
      <c r="AU151" s="328"/>
      <c r="AV151" s="328"/>
      <c r="AW151" s="328"/>
      <c r="AX151" s="328"/>
      <c r="AY151" s="328"/>
      <c r="AZ151" s="328"/>
      <c r="BA151" s="328"/>
      <c r="BB151" s="328"/>
      <c r="BC151" s="328"/>
      <c r="BD151" s="328"/>
      <c r="BE151" s="328"/>
      <c r="BF151" s="328"/>
      <c r="BG151" s="328"/>
      <c r="BH151" s="328"/>
      <c r="BI151" s="328"/>
      <c r="BJ151" s="328"/>
      <c r="BK151" s="328"/>
      <c r="BL151" s="328"/>
      <c r="BM151" s="328"/>
      <c r="BN151" s="328"/>
      <c r="BO151" s="328"/>
    </row>
    <row r="152" spans="1:67" ht="15.75" customHeight="1">
      <c r="A152" s="329"/>
      <c r="B152" s="320"/>
      <c r="C152" s="320"/>
      <c r="D152" s="320"/>
      <c r="E152" s="320"/>
      <c r="F152" s="320"/>
      <c r="G152" s="320"/>
      <c r="H152" s="320"/>
      <c r="I152" s="320"/>
      <c r="J152" s="320"/>
      <c r="K152" s="320"/>
      <c r="L152" s="320"/>
      <c r="M152" s="320"/>
      <c r="N152" s="320"/>
      <c r="O152" s="320"/>
      <c r="P152" s="320"/>
      <c r="Q152" s="320"/>
      <c r="R152" s="320"/>
      <c r="S152" s="311"/>
      <c r="T152" s="329"/>
      <c r="U152" s="320"/>
      <c r="V152" s="320"/>
      <c r="W152" s="320"/>
      <c r="X152" s="320"/>
      <c r="Y152" s="320"/>
      <c r="Z152" s="320"/>
      <c r="AA152" s="320"/>
      <c r="AB152" s="330"/>
      <c r="AC152" s="311"/>
      <c r="AD152" s="311"/>
      <c r="AE152" s="311"/>
      <c r="AF152" s="330"/>
      <c r="AG152" s="311"/>
      <c r="AH152" s="311"/>
      <c r="AI152" s="311"/>
      <c r="AJ152" s="330"/>
      <c r="AK152" s="311"/>
      <c r="AL152" s="311"/>
      <c r="AM152" s="311"/>
      <c r="AN152" s="330"/>
      <c r="AO152" s="311"/>
      <c r="AP152" s="311"/>
      <c r="AQ152" s="311"/>
      <c r="AR152" s="330"/>
      <c r="AS152" s="311"/>
      <c r="AT152" s="311"/>
      <c r="AU152" s="311"/>
      <c r="AV152" s="330"/>
      <c r="AW152" s="311"/>
      <c r="AX152" s="311"/>
      <c r="AY152" s="311"/>
      <c r="AZ152" s="330"/>
      <c r="BA152" s="311"/>
      <c r="BB152" s="311"/>
      <c r="BC152" s="311"/>
      <c r="BD152" s="330"/>
      <c r="BE152" s="311"/>
      <c r="BF152" s="311"/>
      <c r="BG152" s="311"/>
      <c r="BH152" s="330"/>
      <c r="BI152" s="311"/>
      <c r="BJ152" s="311"/>
      <c r="BK152" s="311"/>
      <c r="BL152" s="330"/>
      <c r="BM152" s="311"/>
      <c r="BN152" s="311"/>
      <c r="BO152" s="311"/>
    </row>
    <row r="153" spans="1:67" s="170" customFormat="1" ht="15.75" customHeight="1">
      <c r="A153" s="320"/>
      <c r="B153" s="320"/>
      <c r="C153" s="320"/>
      <c r="D153" s="320"/>
      <c r="E153" s="320"/>
      <c r="F153" s="320"/>
      <c r="G153" s="320"/>
      <c r="H153" s="320"/>
      <c r="I153" s="320"/>
      <c r="J153" s="320"/>
      <c r="K153" s="320"/>
      <c r="L153" s="320"/>
      <c r="M153" s="320"/>
      <c r="N153" s="320"/>
      <c r="O153" s="320"/>
      <c r="P153" s="320"/>
      <c r="Q153" s="320"/>
      <c r="R153" s="320"/>
      <c r="S153" s="331"/>
      <c r="T153" s="320"/>
      <c r="U153" s="320"/>
      <c r="V153" s="320"/>
      <c r="W153" s="320"/>
      <c r="X153" s="320"/>
      <c r="Y153" s="320"/>
      <c r="Z153" s="320"/>
      <c r="AA153" s="320"/>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1"/>
      <c r="AY153" s="311"/>
      <c r="AZ153" s="311"/>
      <c r="BA153" s="311"/>
      <c r="BB153" s="311"/>
      <c r="BC153" s="311"/>
      <c r="BD153" s="311"/>
      <c r="BE153" s="311"/>
      <c r="BF153" s="311"/>
      <c r="BG153" s="311"/>
      <c r="BH153" s="311"/>
      <c r="BI153" s="311"/>
      <c r="BJ153" s="311"/>
      <c r="BK153" s="311"/>
      <c r="BL153" s="311"/>
      <c r="BM153" s="311"/>
      <c r="BN153" s="311"/>
      <c r="BO153" s="311"/>
    </row>
    <row r="154" spans="1:67" s="244" customFormat="1" ht="15.75" customHeight="1">
      <c r="A154" s="321"/>
      <c r="B154" s="302"/>
      <c r="C154" s="332"/>
      <c r="D154" s="333"/>
      <c r="E154" s="333"/>
      <c r="F154" s="334"/>
      <c r="G154" s="334"/>
      <c r="H154" s="333"/>
      <c r="I154" s="333"/>
      <c r="J154" s="335"/>
      <c r="K154" s="187"/>
      <c r="L154" s="322"/>
      <c r="M154" s="336"/>
      <c r="N154" s="187"/>
      <c r="O154" s="302"/>
      <c r="P154" s="324"/>
      <c r="Q154" s="323"/>
      <c r="R154" s="187"/>
      <c r="S154" s="311"/>
      <c r="T154" s="321"/>
      <c r="U154" s="325"/>
      <c r="V154" s="332"/>
      <c r="W154" s="311"/>
      <c r="X154" s="331"/>
      <c r="Y154" s="331"/>
      <c r="Z154" s="337"/>
      <c r="AA154" s="337"/>
      <c r="AB154" s="337"/>
      <c r="AC154" s="337"/>
      <c r="AD154" s="331"/>
      <c r="AE154" s="331"/>
      <c r="AF154" s="331"/>
      <c r="AG154" s="331"/>
      <c r="AH154" s="331"/>
      <c r="AI154" s="331"/>
      <c r="AJ154" s="331"/>
      <c r="AK154" s="331"/>
      <c r="AL154" s="331"/>
      <c r="AM154" s="331"/>
      <c r="AN154" s="331"/>
      <c r="AO154" s="331"/>
      <c r="AP154" s="331"/>
      <c r="AQ154" s="331"/>
      <c r="AR154" s="331"/>
      <c r="AS154" s="331"/>
      <c r="AT154" s="331"/>
      <c r="AU154" s="331"/>
      <c r="AV154" s="331"/>
      <c r="AW154" s="331"/>
      <c r="AX154" s="331"/>
      <c r="AY154" s="331"/>
      <c r="AZ154" s="331"/>
      <c r="BA154" s="331"/>
      <c r="BB154" s="331"/>
      <c r="BC154" s="331"/>
      <c r="BD154" s="331"/>
      <c r="BE154" s="331"/>
      <c r="BF154" s="331"/>
      <c r="BG154" s="331"/>
      <c r="BH154" s="331"/>
      <c r="BI154" s="331"/>
      <c r="BJ154" s="331"/>
      <c r="BK154" s="331"/>
      <c r="BL154" s="331"/>
      <c r="BM154" s="331"/>
      <c r="BN154" s="331"/>
      <c r="BO154" s="331"/>
    </row>
    <row r="155" spans="1:67" ht="15.75" customHeight="1">
      <c r="A155" s="321"/>
      <c r="B155" s="302"/>
      <c r="C155" s="302"/>
      <c r="D155" s="187"/>
      <c r="E155" s="187"/>
      <c r="F155" s="303"/>
      <c r="G155" s="303"/>
      <c r="H155" s="187"/>
      <c r="I155" s="187"/>
      <c r="J155" s="312"/>
      <c r="K155" s="187"/>
      <c r="L155" s="322"/>
      <c r="M155" s="323"/>
      <c r="N155" s="187"/>
      <c r="O155" s="302"/>
      <c r="P155" s="324"/>
      <c r="Q155" s="323"/>
      <c r="R155" s="187"/>
      <c r="S155" s="311"/>
      <c r="T155" s="321"/>
      <c r="U155" s="325"/>
      <c r="V155" s="302"/>
      <c r="W155" s="311"/>
      <c r="X155" s="326"/>
      <c r="Y155" s="326"/>
      <c r="Z155" s="326"/>
      <c r="AA155" s="326"/>
      <c r="AB155" s="326"/>
      <c r="AC155" s="326"/>
      <c r="AD155" s="326"/>
      <c r="AE155" s="326"/>
      <c r="AF155" s="326"/>
      <c r="AG155" s="326"/>
      <c r="AH155" s="326"/>
      <c r="AI155" s="326"/>
      <c r="AJ155" s="326"/>
      <c r="AK155" s="326"/>
      <c r="AL155" s="326"/>
      <c r="AM155" s="326"/>
      <c r="AN155" s="326"/>
      <c r="AO155" s="326"/>
      <c r="AP155" s="326"/>
      <c r="AQ155" s="326"/>
      <c r="AR155" s="326"/>
      <c r="AS155" s="326"/>
      <c r="AT155" s="326"/>
      <c r="AU155" s="326"/>
      <c r="AV155" s="326"/>
      <c r="AW155" s="326"/>
      <c r="AX155" s="326"/>
      <c r="AY155" s="326"/>
      <c r="AZ155" s="326"/>
      <c r="BA155" s="326"/>
      <c r="BB155" s="326"/>
      <c r="BC155" s="326"/>
      <c r="BD155" s="326"/>
      <c r="BE155" s="326"/>
      <c r="BF155" s="326"/>
      <c r="BG155" s="326"/>
      <c r="BH155" s="326"/>
      <c r="BI155" s="326"/>
      <c r="BJ155" s="326"/>
      <c r="BK155" s="326"/>
      <c r="BL155" s="326"/>
      <c r="BM155" s="326"/>
      <c r="BN155" s="326"/>
      <c r="BO155" s="326"/>
    </row>
    <row r="156" spans="1:67" ht="15.75" customHeight="1">
      <c r="A156" s="338"/>
      <c r="B156" s="320"/>
      <c r="C156" s="320"/>
      <c r="D156" s="291"/>
      <c r="E156" s="187"/>
      <c r="F156" s="303"/>
      <c r="G156" s="303"/>
      <c r="H156" s="291"/>
      <c r="I156" s="291"/>
      <c r="J156" s="312"/>
      <c r="K156" s="187"/>
      <c r="L156" s="322"/>
      <c r="M156" s="328"/>
      <c r="N156" s="187"/>
      <c r="O156" s="320"/>
      <c r="P156" s="324"/>
      <c r="Q156" s="323"/>
      <c r="R156" s="187"/>
      <c r="S156" s="311"/>
      <c r="T156" s="338"/>
      <c r="U156" s="320"/>
      <c r="V156" s="320"/>
      <c r="W156" s="311"/>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6"/>
      <c r="AY156" s="326"/>
      <c r="AZ156" s="326"/>
      <c r="BA156" s="326"/>
      <c r="BB156" s="326"/>
      <c r="BC156" s="326"/>
      <c r="BD156" s="326"/>
      <c r="BE156" s="326"/>
      <c r="BF156" s="326"/>
      <c r="BG156" s="326"/>
      <c r="BH156" s="326"/>
      <c r="BI156" s="326"/>
      <c r="BJ156" s="326"/>
      <c r="BK156" s="326"/>
      <c r="BL156" s="326"/>
      <c r="BM156" s="326"/>
      <c r="BN156" s="326"/>
      <c r="BO156" s="326"/>
    </row>
    <row r="157" spans="1:67" ht="15.75" customHeight="1">
      <c r="A157" s="338"/>
      <c r="B157" s="320"/>
      <c r="C157" s="320"/>
      <c r="D157" s="291"/>
      <c r="E157" s="187"/>
      <c r="F157" s="303"/>
      <c r="G157" s="303"/>
      <c r="H157" s="291"/>
      <c r="I157" s="291"/>
      <c r="J157" s="312"/>
      <c r="K157" s="187"/>
      <c r="L157" s="322"/>
      <c r="M157" s="328"/>
      <c r="N157" s="187"/>
      <c r="O157" s="320"/>
      <c r="P157" s="324"/>
      <c r="Q157" s="323"/>
      <c r="R157" s="187"/>
      <c r="S157" s="311"/>
      <c r="T157" s="338"/>
      <c r="U157" s="320"/>
      <c r="V157" s="320"/>
      <c r="W157" s="311"/>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6"/>
      <c r="AY157" s="326"/>
      <c r="AZ157" s="326"/>
      <c r="BA157" s="326"/>
      <c r="BB157" s="326"/>
      <c r="BC157" s="326"/>
      <c r="BD157" s="326"/>
      <c r="BE157" s="326"/>
      <c r="BF157" s="326"/>
      <c r="BG157" s="326"/>
      <c r="BH157" s="326"/>
      <c r="BI157" s="326"/>
      <c r="BJ157" s="326"/>
      <c r="BK157" s="326"/>
      <c r="BL157" s="326"/>
      <c r="BM157" s="326"/>
      <c r="BN157" s="326"/>
      <c r="BO157" s="326"/>
    </row>
    <row r="158" spans="1:67" ht="15.75" customHeight="1">
      <c r="A158" s="338"/>
      <c r="B158" s="320"/>
      <c r="C158" s="320"/>
      <c r="D158" s="291"/>
      <c r="E158" s="187"/>
      <c r="F158" s="303"/>
      <c r="G158" s="303"/>
      <c r="H158" s="291"/>
      <c r="I158" s="291"/>
      <c r="J158" s="312"/>
      <c r="K158" s="187"/>
      <c r="L158" s="322"/>
      <c r="M158" s="328"/>
      <c r="N158" s="187"/>
      <c r="O158" s="320"/>
      <c r="P158" s="324"/>
      <c r="Q158" s="323"/>
      <c r="R158" s="187"/>
      <c r="S158" s="311"/>
      <c r="T158" s="338"/>
      <c r="U158" s="320"/>
      <c r="V158" s="320"/>
      <c r="W158" s="311"/>
      <c r="X158" s="326"/>
      <c r="Y158" s="326"/>
      <c r="Z158" s="326"/>
      <c r="AA158" s="326"/>
      <c r="AB158" s="326"/>
      <c r="AC158" s="326"/>
      <c r="AD158" s="326"/>
      <c r="AE158" s="326"/>
      <c r="AF158" s="326"/>
      <c r="AG158" s="326"/>
      <c r="AH158" s="326"/>
      <c r="AI158" s="326"/>
      <c r="AJ158" s="326"/>
      <c r="AK158" s="326"/>
      <c r="AL158" s="326"/>
      <c r="AM158" s="326"/>
      <c r="AN158" s="326"/>
      <c r="AO158" s="326"/>
      <c r="AP158" s="326"/>
      <c r="AQ158" s="326"/>
      <c r="AR158" s="326"/>
      <c r="AS158" s="326"/>
      <c r="AT158" s="326"/>
      <c r="AU158" s="326"/>
      <c r="AV158" s="326"/>
      <c r="AW158" s="326"/>
      <c r="AX158" s="326"/>
      <c r="AY158" s="326"/>
      <c r="AZ158" s="326"/>
      <c r="BA158" s="326"/>
      <c r="BB158" s="326"/>
      <c r="BC158" s="326"/>
      <c r="BD158" s="326"/>
      <c r="BE158" s="326"/>
      <c r="BF158" s="326"/>
      <c r="BG158" s="326"/>
      <c r="BH158" s="326"/>
      <c r="BI158" s="326"/>
      <c r="BJ158" s="326"/>
      <c r="BK158" s="326"/>
      <c r="BL158" s="326"/>
      <c r="BM158" s="326"/>
      <c r="BN158" s="326"/>
      <c r="BO158" s="326"/>
    </row>
    <row r="159" spans="1:67" ht="15.75" customHeight="1">
      <c r="A159" s="338"/>
      <c r="B159" s="320"/>
      <c r="C159" s="320"/>
      <c r="D159" s="291"/>
      <c r="E159" s="187"/>
      <c r="F159" s="303"/>
      <c r="G159" s="303"/>
      <c r="H159" s="291"/>
      <c r="I159" s="291"/>
      <c r="J159" s="312"/>
      <c r="K159" s="187"/>
      <c r="L159" s="322"/>
      <c r="M159" s="328"/>
      <c r="N159" s="187"/>
      <c r="O159" s="320"/>
      <c r="P159" s="324"/>
      <c r="Q159" s="323"/>
      <c r="R159" s="187"/>
      <c r="S159" s="311"/>
      <c r="T159" s="338"/>
      <c r="U159" s="320"/>
      <c r="V159" s="320"/>
      <c r="W159" s="311"/>
      <c r="X159" s="326"/>
      <c r="Y159" s="326"/>
      <c r="Z159" s="326"/>
      <c r="AA159" s="326"/>
      <c r="AB159" s="326"/>
      <c r="AC159" s="326"/>
      <c r="AD159" s="326"/>
      <c r="AE159" s="326"/>
      <c r="AF159" s="326"/>
      <c r="AG159" s="326"/>
      <c r="AH159" s="326"/>
      <c r="AI159" s="326"/>
      <c r="AJ159" s="326"/>
      <c r="AK159" s="326"/>
      <c r="AL159" s="326"/>
      <c r="AM159" s="326"/>
      <c r="AN159" s="326"/>
      <c r="AO159" s="326"/>
      <c r="AP159" s="326"/>
      <c r="AQ159" s="326"/>
      <c r="AR159" s="326"/>
      <c r="AS159" s="326"/>
      <c r="AT159" s="326"/>
      <c r="AU159" s="326"/>
      <c r="AV159" s="326"/>
      <c r="AW159" s="326"/>
      <c r="AX159" s="326"/>
      <c r="AY159" s="326"/>
      <c r="AZ159" s="326"/>
      <c r="BA159" s="326"/>
      <c r="BB159" s="326"/>
      <c r="BC159" s="326"/>
      <c r="BD159" s="326"/>
      <c r="BE159" s="326"/>
      <c r="BF159" s="326"/>
      <c r="BG159" s="326"/>
      <c r="BH159" s="326"/>
      <c r="BI159" s="326"/>
      <c r="BJ159" s="326"/>
      <c r="BK159" s="326"/>
      <c r="BL159" s="326"/>
      <c r="BM159" s="326"/>
      <c r="BN159" s="326"/>
      <c r="BO159" s="326"/>
    </row>
    <row r="160" spans="1:67" ht="15.75" customHeight="1">
      <c r="A160" s="338"/>
      <c r="B160" s="320"/>
      <c r="C160" s="320"/>
      <c r="D160" s="291"/>
      <c r="E160" s="187"/>
      <c r="F160" s="303"/>
      <c r="G160" s="303"/>
      <c r="H160" s="291"/>
      <c r="I160" s="291"/>
      <c r="J160" s="312"/>
      <c r="K160" s="187"/>
      <c r="L160" s="322"/>
      <c r="M160" s="328"/>
      <c r="N160" s="187"/>
      <c r="O160" s="320"/>
      <c r="P160" s="324"/>
      <c r="Q160" s="323"/>
      <c r="R160" s="187"/>
      <c r="S160" s="311"/>
      <c r="T160" s="338"/>
      <c r="U160" s="320"/>
      <c r="V160" s="320"/>
      <c r="W160" s="311"/>
      <c r="X160" s="326"/>
      <c r="Y160" s="326"/>
      <c r="Z160" s="326"/>
      <c r="AA160" s="326"/>
      <c r="AB160" s="326"/>
      <c r="AC160" s="326"/>
      <c r="AD160" s="326"/>
      <c r="AE160" s="326"/>
      <c r="AF160" s="326"/>
      <c r="AG160" s="326"/>
      <c r="AH160" s="326"/>
      <c r="AI160" s="326"/>
      <c r="AJ160" s="326"/>
      <c r="AK160" s="326"/>
      <c r="AL160" s="326"/>
      <c r="AM160" s="326"/>
      <c r="AN160" s="326"/>
      <c r="AO160" s="326"/>
      <c r="AP160" s="326"/>
      <c r="AQ160" s="326"/>
      <c r="AR160" s="326"/>
      <c r="AS160" s="326"/>
      <c r="AT160" s="326"/>
      <c r="AU160" s="326"/>
      <c r="AV160" s="326"/>
      <c r="AW160" s="326"/>
      <c r="AX160" s="326"/>
      <c r="AY160" s="326"/>
      <c r="AZ160" s="326"/>
      <c r="BA160" s="326"/>
      <c r="BB160" s="326"/>
      <c r="BC160" s="326"/>
      <c r="BD160" s="326"/>
      <c r="BE160" s="326"/>
      <c r="BF160" s="326"/>
      <c r="BG160" s="326"/>
      <c r="BH160" s="326"/>
      <c r="BI160" s="326"/>
      <c r="BJ160" s="326"/>
      <c r="BK160" s="326"/>
      <c r="BL160" s="326"/>
      <c r="BM160" s="326"/>
      <c r="BN160" s="326"/>
      <c r="BO160" s="326"/>
    </row>
    <row r="161" spans="1:67" ht="15.75" customHeight="1">
      <c r="A161" s="338"/>
      <c r="B161" s="320"/>
      <c r="C161" s="320"/>
      <c r="D161" s="291"/>
      <c r="E161" s="187"/>
      <c r="F161" s="303"/>
      <c r="G161" s="303"/>
      <c r="H161" s="291"/>
      <c r="I161" s="291"/>
      <c r="J161" s="312"/>
      <c r="K161" s="187"/>
      <c r="L161" s="322"/>
      <c r="M161" s="328"/>
      <c r="N161" s="187"/>
      <c r="O161" s="320"/>
      <c r="P161" s="324"/>
      <c r="Q161" s="323"/>
      <c r="R161" s="187"/>
      <c r="S161" s="311"/>
      <c r="T161" s="338"/>
      <c r="U161" s="320"/>
      <c r="V161" s="320"/>
      <c r="W161" s="311"/>
      <c r="X161" s="326"/>
      <c r="Y161" s="326"/>
      <c r="Z161" s="326"/>
      <c r="AA161" s="326"/>
      <c r="AB161" s="326"/>
      <c r="AC161" s="326"/>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6"/>
      <c r="AY161" s="326"/>
      <c r="AZ161" s="326"/>
      <c r="BA161" s="326"/>
      <c r="BB161" s="326"/>
      <c r="BC161" s="326"/>
      <c r="BD161" s="326"/>
      <c r="BE161" s="326"/>
      <c r="BF161" s="326"/>
      <c r="BG161" s="326"/>
      <c r="BH161" s="326"/>
      <c r="BI161" s="326"/>
      <c r="BJ161" s="326"/>
      <c r="BK161" s="326"/>
      <c r="BL161" s="326"/>
      <c r="BM161" s="326"/>
      <c r="BN161" s="326"/>
      <c r="BO161" s="326"/>
    </row>
    <row r="162" spans="1:67" ht="15.75" customHeight="1">
      <c r="A162" s="338"/>
      <c r="B162" s="320"/>
      <c r="C162" s="320"/>
      <c r="D162" s="291"/>
      <c r="E162" s="187"/>
      <c r="F162" s="303"/>
      <c r="G162" s="303"/>
      <c r="H162" s="291"/>
      <c r="I162" s="291"/>
      <c r="J162" s="312"/>
      <c r="K162" s="187"/>
      <c r="L162" s="322"/>
      <c r="M162" s="328"/>
      <c r="N162" s="187"/>
      <c r="O162" s="320"/>
      <c r="P162" s="324"/>
      <c r="Q162" s="323"/>
      <c r="R162" s="187"/>
      <c r="S162" s="311"/>
      <c r="T162" s="338"/>
      <c r="U162" s="320"/>
      <c r="V162" s="320"/>
      <c r="W162" s="311"/>
      <c r="X162" s="326"/>
      <c r="Y162" s="326"/>
      <c r="Z162" s="326"/>
      <c r="AA162" s="326"/>
      <c r="AB162" s="326"/>
      <c r="AC162" s="326"/>
      <c r="AD162" s="326"/>
      <c r="AE162" s="326"/>
      <c r="AF162" s="326"/>
      <c r="AG162" s="326"/>
      <c r="AH162" s="326"/>
      <c r="AI162" s="326"/>
      <c r="AJ162" s="326"/>
      <c r="AK162" s="326"/>
      <c r="AL162" s="326"/>
      <c r="AM162" s="326"/>
      <c r="AN162" s="326"/>
      <c r="AO162" s="326"/>
      <c r="AP162" s="326"/>
      <c r="AQ162" s="326"/>
      <c r="AR162" s="326"/>
      <c r="AS162" s="326"/>
      <c r="AT162" s="326"/>
      <c r="AU162" s="326"/>
      <c r="AV162" s="326"/>
      <c r="AW162" s="326"/>
      <c r="AX162" s="326"/>
      <c r="AY162" s="326"/>
      <c r="AZ162" s="326"/>
      <c r="BA162" s="326"/>
      <c r="BB162" s="326"/>
      <c r="BC162" s="326"/>
      <c r="BD162" s="326"/>
      <c r="BE162" s="326"/>
      <c r="BF162" s="326"/>
      <c r="BG162" s="326"/>
      <c r="BH162" s="326"/>
      <c r="BI162" s="326"/>
      <c r="BJ162" s="326"/>
      <c r="BK162" s="326"/>
      <c r="BL162" s="326"/>
      <c r="BM162" s="326"/>
      <c r="BN162" s="326"/>
      <c r="BO162" s="326"/>
    </row>
    <row r="163" spans="1:67" ht="15.75" customHeight="1">
      <c r="A163" s="338"/>
      <c r="B163" s="320"/>
      <c r="C163" s="320"/>
      <c r="D163" s="291"/>
      <c r="E163" s="187"/>
      <c r="F163" s="303"/>
      <c r="G163" s="303"/>
      <c r="H163" s="291"/>
      <c r="I163" s="291"/>
      <c r="J163" s="312"/>
      <c r="K163" s="187"/>
      <c r="L163" s="322"/>
      <c r="M163" s="328"/>
      <c r="N163" s="187"/>
      <c r="O163" s="320"/>
      <c r="P163" s="324"/>
      <c r="Q163" s="323"/>
      <c r="R163" s="187"/>
      <c r="S163" s="311"/>
      <c r="T163" s="338"/>
      <c r="U163" s="320"/>
      <c r="V163" s="320"/>
      <c r="W163" s="311"/>
      <c r="X163" s="326"/>
      <c r="Y163" s="326"/>
      <c r="Z163" s="326"/>
      <c r="AA163" s="326"/>
      <c r="AB163" s="326"/>
      <c r="AC163" s="326"/>
      <c r="AD163" s="326"/>
      <c r="AE163" s="326"/>
      <c r="AF163" s="326"/>
      <c r="AG163" s="326"/>
      <c r="AH163" s="326"/>
      <c r="AI163" s="326"/>
      <c r="AJ163" s="326"/>
      <c r="AK163" s="326"/>
      <c r="AL163" s="326"/>
      <c r="AM163" s="326"/>
      <c r="AN163" s="326"/>
      <c r="AO163" s="326"/>
      <c r="AP163" s="326"/>
      <c r="AQ163" s="326"/>
      <c r="AR163" s="326"/>
      <c r="AS163" s="326"/>
      <c r="AT163" s="326"/>
      <c r="AU163" s="326"/>
      <c r="AV163" s="326"/>
      <c r="AW163" s="326"/>
      <c r="AX163" s="326"/>
      <c r="AY163" s="326"/>
      <c r="AZ163" s="326"/>
      <c r="BA163" s="326"/>
      <c r="BB163" s="326"/>
      <c r="BC163" s="326"/>
      <c r="BD163" s="326"/>
      <c r="BE163" s="326"/>
      <c r="BF163" s="326"/>
      <c r="BG163" s="326"/>
      <c r="BH163" s="326"/>
      <c r="BI163" s="326"/>
      <c r="BJ163" s="326"/>
      <c r="BK163" s="326"/>
      <c r="BL163" s="326"/>
      <c r="BM163" s="326"/>
      <c r="BN163" s="326"/>
      <c r="BO163" s="326"/>
    </row>
    <row r="164" spans="1:67" ht="15.75" customHeight="1">
      <c r="A164" s="338"/>
      <c r="B164" s="320"/>
      <c r="C164" s="320"/>
      <c r="D164" s="291"/>
      <c r="E164" s="187"/>
      <c r="F164" s="303"/>
      <c r="G164" s="303"/>
      <c r="H164" s="291"/>
      <c r="I164" s="291"/>
      <c r="J164" s="320"/>
      <c r="K164" s="187"/>
      <c r="L164" s="322"/>
      <c r="M164" s="328"/>
      <c r="N164" s="187"/>
      <c r="O164" s="320"/>
      <c r="P164" s="324"/>
      <c r="Q164" s="323"/>
      <c r="R164" s="187"/>
      <c r="S164" s="311"/>
      <c r="T164" s="338"/>
      <c r="U164" s="320"/>
      <c r="V164" s="320"/>
      <c r="W164" s="311"/>
      <c r="X164" s="326"/>
      <c r="Y164" s="326"/>
      <c r="Z164" s="326"/>
      <c r="AA164" s="326"/>
      <c r="AB164" s="326"/>
      <c r="AC164" s="326"/>
      <c r="AD164" s="326"/>
      <c r="AE164" s="326"/>
      <c r="AF164" s="326"/>
      <c r="AG164" s="326"/>
      <c r="AH164" s="326"/>
      <c r="AI164" s="326"/>
      <c r="AJ164" s="326"/>
      <c r="AK164" s="326"/>
      <c r="AL164" s="326"/>
      <c r="AM164" s="326"/>
      <c r="AN164" s="326"/>
      <c r="AO164" s="326"/>
      <c r="AP164" s="326"/>
      <c r="AQ164" s="326"/>
      <c r="AR164" s="326"/>
      <c r="AS164" s="326"/>
      <c r="AT164" s="326"/>
      <c r="AU164" s="326"/>
      <c r="AV164" s="326"/>
      <c r="AW164" s="326"/>
      <c r="AX164" s="326"/>
      <c r="AY164" s="326"/>
      <c r="AZ164" s="326"/>
      <c r="BA164" s="326"/>
      <c r="BB164" s="326"/>
      <c r="BC164" s="326"/>
      <c r="BD164" s="326"/>
      <c r="BE164" s="326"/>
      <c r="BF164" s="326"/>
      <c r="BG164" s="326"/>
      <c r="BH164" s="326"/>
      <c r="BI164" s="326"/>
      <c r="BJ164" s="326"/>
      <c r="BK164" s="326"/>
      <c r="BL164" s="326"/>
      <c r="BM164" s="326"/>
      <c r="BN164" s="326"/>
      <c r="BO164" s="326"/>
    </row>
    <row r="165" spans="1:67" ht="15.75" customHeight="1">
      <c r="A165" s="321"/>
      <c r="B165" s="302"/>
      <c r="C165" s="302"/>
      <c r="D165" s="187"/>
      <c r="E165" s="187"/>
      <c r="F165" s="303"/>
      <c r="G165" s="303"/>
      <c r="H165" s="187"/>
      <c r="I165" s="187"/>
      <c r="J165" s="312"/>
      <c r="K165" s="187"/>
      <c r="L165" s="322"/>
      <c r="M165" s="323"/>
      <c r="N165" s="187"/>
      <c r="O165" s="302"/>
      <c r="P165" s="324"/>
      <c r="Q165" s="323"/>
      <c r="R165" s="187"/>
      <c r="S165" s="311"/>
      <c r="T165" s="321"/>
      <c r="U165" s="325"/>
      <c r="V165" s="302"/>
      <c r="W165" s="311"/>
      <c r="X165" s="326"/>
      <c r="Y165" s="326"/>
      <c r="Z165" s="326"/>
      <c r="AA165" s="326"/>
      <c r="AB165" s="326"/>
      <c r="AC165" s="326"/>
      <c r="AD165" s="326"/>
      <c r="AE165" s="326"/>
      <c r="AF165" s="326"/>
      <c r="AG165" s="326"/>
      <c r="AH165" s="326"/>
      <c r="AI165" s="326"/>
      <c r="AJ165" s="326"/>
      <c r="AK165" s="326"/>
      <c r="AL165" s="326"/>
      <c r="AM165" s="326"/>
      <c r="AN165" s="326"/>
      <c r="AO165" s="326"/>
      <c r="AP165" s="326"/>
      <c r="AQ165" s="326"/>
      <c r="AR165" s="326"/>
      <c r="AS165" s="326"/>
      <c r="AT165" s="326"/>
      <c r="AU165" s="326"/>
      <c r="AV165" s="326"/>
      <c r="AW165" s="326"/>
      <c r="AX165" s="326"/>
      <c r="AY165" s="326"/>
      <c r="AZ165" s="326"/>
      <c r="BA165" s="326"/>
      <c r="BB165" s="326"/>
      <c r="BC165" s="326"/>
      <c r="BD165" s="326"/>
      <c r="BE165" s="326"/>
      <c r="BF165" s="326"/>
      <c r="BG165" s="326"/>
      <c r="BH165" s="326"/>
      <c r="BI165" s="326"/>
      <c r="BJ165" s="326"/>
      <c r="BK165" s="326"/>
      <c r="BL165" s="326"/>
      <c r="BM165" s="326"/>
      <c r="BN165" s="326"/>
      <c r="BO165" s="326"/>
    </row>
    <row r="166" spans="1:67" ht="15.75" customHeight="1">
      <c r="A166" s="332"/>
      <c r="B166" s="339"/>
      <c r="C166" s="339"/>
      <c r="D166" s="187"/>
      <c r="E166" s="187"/>
      <c r="F166" s="303"/>
      <c r="G166" s="303"/>
      <c r="H166" s="187"/>
      <c r="I166" s="187"/>
      <c r="J166" s="312"/>
      <c r="K166" s="187"/>
      <c r="L166" s="187"/>
      <c r="M166" s="327"/>
      <c r="N166" s="187"/>
      <c r="O166" s="302"/>
      <c r="P166" s="324"/>
      <c r="Q166" s="324"/>
      <c r="R166" s="187"/>
      <c r="S166" s="311"/>
      <c r="T166" s="311"/>
      <c r="U166" s="320"/>
      <c r="V166" s="320"/>
      <c r="W166" s="311"/>
      <c r="X166" s="311"/>
      <c r="Y166" s="311"/>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8"/>
      <c r="AY166" s="328"/>
      <c r="AZ166" s="328"/>
      <c r="BA166" s="328"/>
      <c r="BB166" s="328"/>
      <c r="BC166" s="328"/>
      <c r="BD166" s="328"/>
      <c r="BE166" s="328"/>
      <c r="BF166" s="328"/>
      <c r="BG166" s="328"/>
      <c r="BH166" s="328"/>
      <c r="BI166" s="328"/>
      <c r="BJ166" s="328"/>
      <c r="BK166" s="328"/>
      <c r="BL166" s="328"/>
      <c r="BM166" s="328"/>
      <c r="BN166" s="328"/>
      <c r="BO166" s="328"/>
    </row>
    <row r="167" spans="1:67" ht="15.75" customHeight="1">
      <c r="A167" s="332"/>
      <c r="B167" s="332"/>
      <c r="C167" s="332"/>
      <c r="D167" s="332"/>
      <c r="E167" s="187"/>
      <c r="F167" s="340"/>
      <c r="G167" s="340"/>
      <c r="H167" s="332"/>
      <c r="I167" s="333"/>
      <c r="J167" s="335"/>
      <c r="K167" s="333"/>
      <c r="L167" s="341"/>
      <c r="M167" s="342"/>
      <c r="N167" s="311"/>
      <c r="O167" s="302"/>
      <c r="P167" s="324"/>
      <c r="Q167" s="324"/>
      <c r="R167" s="187"/>
      <c r="S167" s="311"/>
      <c r="T167" s="332"/>
      <c r="U167" s="343"/>
      <c r="V167" s="343"/>
      <c r="W167" s="311"/>
      <c r="X167" s="311"/>
      <c r="Y167" s="311"/>
      <c r="Z167" s="328"/>
      <c r="AA167" s="328"/>
      <c r="AB167" s="328"/>
      <c r="AC167" s="328"/>
      <c r="AD167" s="328"/>
      <c r="AE167" s="328"/>
      <c r="AF167" s="328"/>
      <c r="AG167" s="328"/>
      <c r="AH167" s="328"/>
      <c r="AI167" s="328"/>
      <c r="AJ167" s="328"/>
      <c r="AK167" s="328"/>
      <c r="AL167" s="328"/>
      <c r="AM167" s="328"/>
      <c r="AN167" s="328"/>
      <c r="AO167" s="328"/>
      <c r="AP167" s="328"/>
      <c r="AQ167" s="328"/>
      <c r="AR167" s="328"/>
      <c r="AS167" s="328"/>
      <c r="AT167" s="328"/>
      <c r="AU167" s="328"/>
      <c r="AV167" s="328"/>
      <c r="AW167" s="328"/>
      <c r="AX167" s="328"/>
      <c r="AY167" s="328"/>
      <c r="AZ167" s="328"/>
      <c r="BA167" s="328"/>
      <c r="BB167" s="328"/>
      <c r="BC167" s="328"/>
      <c r="BD167" s="328"/>
      <c r="BE167" s="328"/>
      <c r="BF167" s="328"/>
      <c r="BG167" s="328"/>
      <c r="BH167" s="328"/>
      <c r="BI167" s="328"/>
      <c r="BJ167" s="328"/>
      <c r="BK167" s="328"/>
      <c r="BL167" s="328"/>
      <c r="BM167" s="328"/>
      <c r="BN167" s="328"/>
      <c r="BO167" s="328"/>
    </row>
    <row r="168" spans="1:67" ht="15.75" customHeight="1">
      <c r="A168" s="344"/>
      <c r="B168" s="332"/>
      <c r="C168" s="332"/>
      <c r="D168" s="332"/>
      <c r="E168" s="187"/>
      <c r="F168" s="340"/>
      <c r="G168" s="340"/>
      <c r="H168" s="332"/>
      <c r="I168" s="333"/>
      <c r="J168" s="335"/>
      <c r="K168" s="333"/>
      <c r="L168" s="345"/>
      <c r="M168" s="291"/>
      <c r="N168" s="187"/>
      <c r="O168" s="302"/>
      <c r="P168" s="324"/>
      <c r="Q168" s="324"/>
      <c r="R168" s="187"/>
      <c r="S168" s="311"/>
      <c r="T168" s="344"/>
      <c r="U168" s="343"/>
      <c r="V168" s="343"/>
      <c r="W168" s="311"/>
      <c r="X168" s="331"/>
      <c r="Y168" s="331"/>
      <c r="Z168" s="337"/>
      <c r="AA168" s="337"/>
      <c r="AB168" s="337"/>
      <c r="AC168" s="337"/>
      <c r="AD168" s="331"/>
      <c r="AE168" s="331"/>
      <c r="AF168" s="331"/>
      <c r="AG168" s="331"/>
      <c r="AH168" s="331"/>
      <c r="AI168" s="331"/>
      <c r="AJ168" s="331"/>
      <c r="AK168" s="331"/>
      <c r="AL168" s="331"/>
      <c r="AM168" s="331"/>
      <c r="AN168" s="331"/>
      <c r="AO168" s="331"/>
      <c r="AP168" s="331"/>
      <c r="AQ168" s="331"/>
      <c r="AR168" s="331"/>
      <c r="AS168" s="331"/>
      <c r="AT168" s="331"/>
      <c r="AU168" s="331"/>
      <c r="AV168" s="331"/>
      <c r="AW168" s="331"/>
      <c r="AX168" s="331"/>
      <c r="AY168" s="331"/>
      <c r="AZ168" s="331"/>
      <c r="BA168" s="331"/>
      <c r="BB168" s="331"/>
      <c r="BC168" s="331"/>
      <c r="BD168" s="331"/>
      <c r="BE168" s="331"/>
      <c r="BF168" s="331"/>
      <c r="BG168" s="331"/>
      <c r="BH168" s="331"/>
      <c r="BI168" s="331"/>
      <c r="BJ168" s="331"/>
      <c r="BK168" s="331"/>
      <c r="BL168" s="331"/>
      <c r="BM168" s="331"/>
      <c r="BN168" s="331"/>
      <c r="BO168" s="331"/>
    </row>
    <row r="169" spans="1:67" ht="15.75" customHeight="1">
      <c r="A169" s="322"/>
      <c r="B169" s="302"/>
      <c r="C169" s="346"/>
      <c r="D169" s="291"/>
      <c r="E169" s="187"/>
      <c r="F169" s="303"/>
      <c r="G169" s="303"/>
      <c r="H169" s="187"/>
      <c r="I169" s="187"/>
      <c r="J169" s="312"/>
      <c r="K169" s="187"/>
      <c r="L169" s="187"/>
      <c r="M169" s="323"/>
      <c r="N169" s="323"/>
      <c r="O169" s="302"/>
      <c r="P169" s="324"/>
      <c r="Q169" s="324"/>
      <c r="R169" s="187"/>
      <c r="S169" s="311"/>
      <c r="T169" s="322"/>
      <c r="U169" s="325"/>
      <c r="V169" s="347"/>
      <c r="W169" s="311"/>
      <c r="X169" s="326"/>
      <c r="Y169" s="326"/>
      <c r="Z169" s="326"/>
      <c r="AA169" s="326"/>
      <c r="AB169" s="326"/>
      <c r="AC169" s="326"/>
      <c r="AD169" s="326"/>
      <c r="AE169" s="326"/>
      <c r="AF169" s="326"/>
      <c r="AG169" s="326"/>
      <c r="AH169" s="326"/>
      <c r="AI169" s="326"/>
      <c r="AJ169" s="326"/>
      <c r="AK169" s="326"/>
      <c r="AL169" s="326"/>
      <c r="AM169" s="326"/>
      <c r="AN169" s="326"/>
      <c r="AO169" s="326"/>
      <c r="AP169" s="326"/>
      <c r="AQ169" s="326"/>
      <c r="AR169" s="326"/>
      <c r="AS169" s="326"/>
      <c r="AT169" s="326"/>
      <c r="AU169" s="326"/>
      <c r="AV169" s="326"/>
      <c r="AW169" s="326"/>
      <c r="AX169" s="326"/>
      <c r="AY169" s="326"/>
      <c r="AZ169" s="326"/>
      <c r="BA169" s="326"/>
      <c r="BB169" s="326"/>
      <c r="BC169" s="326"/>
      <c r="BD169" s="326"/>
      <c r="BE169" s="326"/>
      <c r="BF169" s="326"/>
      <c r="BG169" s="326"/>
      <c r="BH169" s="326"/>
      <c r="BI169" s="326"/>
      <c r="BJ169" s="326"/>
      <c r="BK169" s="326"/>
      <c r="BL169" s="326"/>
      <c r="BM169" s="326"/>
      <c r="BN169" s="326"/>
      <c r="BO169" s="326"/>
    </row>
    <row r="170" spans="1:67" ht="15.75" customHeight="1">
      <c r="A170" s="322"/>
      <c r="B170" s="302"/>
      <c r="C170" s="346"/>
      <c r="D170" s="291"/>
      <c r="E170" s="187"/>
      <c r="F170" s="303"/>
      <c r="G170" s="303"/>
      <c r="H170" s="187"/>
      <c r="I170" s="187"/>
      <c r="J170" s="312"/>
      <c r="K170" s="187"/>
      <c r="L170" s="187"/>
      <c r="M170" s="323"/>
      <c r="N170" s="323"/>
      <c r="O170" s="302"/>
      <c r="P170" s="324"/>
      <c r="Q170" s="324"/>
      <c r="R170" s="187"/>
      <c r="S170" s="311"/>
      <c r="T170" s="322"/>
      <c r="U170" s="325"/>
      <c r="V170" s="347"/>
      <c r="W170" s="311"/>
      <c r="X170" s="326"/>
      <c r="Y170" s="326"/>
      <c r="Z170" s="326"/>
      <c r="AA170" s="326"/>
      <c r="AB170" s="326"/>
      <c r="AC170" s="326"/>
      <c r="AD170" s="326"/>
      <c r="AE170" s="326"/>
      <c r="AF170" s="326"/>
      <c r="AG170" s="326"/>
      <c r="AH170" s="326"/>
      <c r="AI170" s="326"/>
      <c r="AJ170" s="326"/>
      <c r="AK170" s="326"/>
      <c r="AL170" s="326"/>
      <c r="AM170" s="326"/>
      <c r="AN170" s="326"/>
      <c r="AO170" s="326"/>
      <c r="AP170" s="326"/>
      <c r="AQ170" s="326"/>
      <c r="AR170" s="326"/>
      <c r="AS170" s="326"/>
      <c r="AT170" s="326"/>
      <c r="AU170" s="326"/>
      <c r="AV170" s="326"/>
      <c r="AW170" s="326"/>
      <c r="AX170" s="326"/>
      <c r="AY170" s="326"/>
      <c r="AZ170" s="326"/>
      <c r="BA170" s="326"/>
      <c r="BB170" s="326"/>
      <c r="BC170" s="326"/>
      <c r="BD170" s="326"/>
      <c r="BE170" s="326"/>
      <c r="BF170" s="326"/>
      <c r="BG170" s="326"/>
      <c r="BH170" s="326"/>
      <c r="BI170" s="326"/>
      <c r="BJ170" s="326"/>
      <c r="BK170" s="326"/>
      <c r="BL170" s="326"/>
      <c r="BM170" s="326"/>
      <c r="BN170" s="326"/>
      <c r="BO170" s="326"/>
    </row>
    <row r="171" spans="1:67" ht="15.75" customHeight="1">
      <c r="A171" s="322"/>
      <c r="B171" s="302"/>
      <c r="C171" s="346"/>
      <c r="D171" s="291"/>
      <c r="E171" s="187"/>
      <c r="F171" s="303"/>
      <c r="G171" s="303"/>
      <c r="H171" s="187"/>
      <c r="I171" s="187"/>
      <c r="J171" s="312"/>
      <c r="K171" s="187"/>
      <c r="L171" s="187"/>
      <c r="M171" s="323"/>
      <c r="N171" s="323"/>
      <c r="O171" s="302"/>
      <c r="P171" s="324"/>
      <c r="Q171" s="324"/>
      <c r="R171" s="187"/>
      <c r="S171" s="311"/>
      <c r="T171" s="322"/>
      <c r="U171" s="325"/>
      <c r="V171" s="347"/>
      <c r="W171" s="311"/>
      <c r="X171" s="326"/>
      <c r="Y171" s="326"/>
      <c r="Z171" s="326"/>
      <c r="AA171" s="326"/>
      <c r="AB171" s="326"/>
      <c r="AC171" s="326"/>
      <c r="AD171" s="326"/>
      <c r="AE171" s="326"/>
      <c r="AF171" s="326"/>
      <c r="AG171" s="326"/>
      <c r="AH171" s="326"/>
      <c r="AI171" s="326"/>
      <c r="AJ171" s="326"/>
      <c r="AK171" s="326"/>
      <c r="AL171" s="326"/>
      <c r="AM171" s="326"/>
      <c r="AN171" s="326"/>
      <c r="AO171" s="326"/>
      <c r="AP171" s="326"/>
      <c r="AQ171" s="326"/>
      <c r="AR171" s="326"/>
      <c r="AS171" s="326"/>
      <c r="AT171" s="326"/>
      <c r="AU171" s="326"/>
      <c r="AV171" s="326"/>
      <c r="AW171" s="326"/>
      <c r="AX171" s="326"/>
      <c r="AY171" s="326"/>
      <c r="AZ171" s="326"/>
      <c r="BA171" s="326"/>
      <c r="BB171" s="326"/>
      <c r="BC171" s="326"/>
      <c r="BD171" s="326"/>
      <c r="BE171" s="326"/>
      <c r="BF171" s="326"/>
      <c r="BG171" s="326"/>
      <c r="BH171" s="326"/>
      <c r="BI171" s="326"/>
      <c r="BJ171" s="326"/>
      <c r="BK171" s="326"/>
      <c r="BL171" s="326"/>
      <c r="BM171" s="326"/>
      <c r="BN171" s="326"/>
      <c r="BO171" s="326"/>
    </row>
    <row r="172" spans="1:67" ht="15.75" customHeight="1">
      <c r="A172" s="322"/>
      <c r="B172" s="302"/>
      <c r="C172" s="346"/>
      <c r="D172" s="291"/>
      <c r="E172" s="187"/>
      <c r="F172" s="303"/>
      <c r="G172" s="303"/>
      <c r="H172" s="187"/>
      <c r="I172" s="187"/>
      <c r="J172" s="312"/>
      <c r="K172" s="187"/>
      <c r="L172" s="187"/>
      <c r="M172" s="323"/>
      <c r="N172" s="323"/>
      <c r="O172" s="302"/>
      <c r="P172" s="324"/>
      <c r="Q172" s="324"/>
      <c r="R172" s="187"/>
      <c r="S172" s="311"/>
      <c r="T172" s="322"/>
      <c r="U172" s="325"/>
      <c r="V172" s="347"/>
      <c r="W172" s="311"/>
      <c r="X172" s="326"/>
      <c r="Y172" s="326"/>
      <c r="Z172" s="326"/>
      <c r="AA172" s="326"/>
      <c r="AB172" s="326"/>
      <c r="AC172" s="326"/>
      <c r="AD172" s="326"/>
      <c r="AE172" s="326"/>
      <c r="AF172" s="326"/>
      <c r="AG172" s="326"/>
      <c r="AH172" s="326"/>
      <c r="AI172" s="326"/>
      <c r="AJ172" s="326"/>
      <c r="AK172" s="326"/>
      <c r="AL172" s="326"/>
      <c r="AM172" s="326"/>
      <c r="AN172" s="326"/>
      <c r="AO172" s="326"/>
      <c r="AP172" s="326"/>
      <c r="AQ172" s="326"/>
      <c r="AR172" s="326"/>
      <c r="AS172" s="326"/>
      <c r="AT172" s="326"/>
      <c r="AU172" s="326"/>
      <c r="AV172" s="326"/>
      <c r="AW172" s="326"/>
      <c r="AX172" s="326"/>
      <c r="AY172" s="326"/>
      <c r="AZ172" s="326"/>
      <c r="BA172" s="326"/>
      <c r="BB172" s="326"/>
      <c r="BC172" s="326"/>
      <c r="BD172" s="326"/>
      <c r="BE172" s="326"/>
      <c r="BF172" s="326"/>
      <c r="BG172" s="326"/>
      <c r="BH172" s="326"/>
      <c r="BI172" s="326"/>
      <c r="BJ172" s="326"/>
      <c r="BK172" s="326"/>
      <c r="BL172" s="326"/>
      <c r="BM172" s="326"/>
      <c r="BN172" s="326"/>
      <c r="BO172" s="326"/>
    </row>
    <row r="173" spans="1:67" ht="15.75" customHeight="1">
      <c r="A173" s="322"/>
      <c r="B173" s="332"/>
      <c r="C173" s="346"/>
      <c r="D173" s="302"/>
      <c r="E173" s="187"/>
      <c r="F173" s="348"/>
      <c r="G173" s="348"/>
      <c r="H173" s="302"/>
      <c r="I173" s="187"/>
      <c r="J173" s="312"/>
      <c r="K173" s="187"/>
      <c r="L173" s="187"/>
      <c r="M173" s="327"/>
      <c r="N173" s="187"/>
      <c r="O173" s="302"/>
      <c r="P173" s="324"/>
      <c r="Q173" s="324"/>
      <c r="R173" s="187"/>
      <c r="S173" s="311"/>
      <c r="T173" s="322"/>
      <c r="U173" s="343"/>
      <c r="V173" s="347"/>
      <c r="W173" s="311"/>
      <c r="X173" s="326"/>
      <c r="Y173" s="326"/>
      <c r="Z173" s="326"/>
      <c r="AA173" s="326"/>
      <c r="AB173" s="326"/>
      <c r="AC173" s="326"/>
      <c r="AD173" s="326"/>
      <c r="AE173" s="326"/>
      <c r="AF173" s="326"/>
      <c r="AG173" s="326"/>
      <c r="AH173" s="326"/>
      <c r="AI173" s="326"/>
      <c r="AJ173" s="326"/>
      <c r="AK173" s="326"/>
      <c r="AL173" s="326"/>
      <c r="AM173" s="326"/>
      <c r="AN173" s="326"/>
      <c r="AO173" s="326"/>
      <c r="AP173" s="326"/>
      <c r="AQ173" s="326"/>
      <c r="AR173" s="326"/>
      <c r="AS173" s="326"/>
      <c r="AT173" s="326"/>
      <c r="AU173" s="326"/>
      <c r="AV173" s="326"/>
      <c r="AW173" s="326"/>
      <c r="AX173" s="326"/>
      <c r="AY173" s="326"/>
      <c r="AZ173" s="326"/>
      <c r="BA173" s="326"/>
      <c r="BB173" s="326"/>
      <c r="BC173" s="326"/>
      <c r="BD173" s="326"/>
      <c r="BE173" s="326"/>
      <c r="BF173" s="326"/>
      <c r="BG173" s="326"/>
      <c r="BH173" s="326"/>
      <c r="BI173" s="326"/>
      <c r="BJ173" s="326"/>
      <c r="BK173" s="326"/>
      <c r="BL173" s="326"/>
      <c r="BM173" s="326"/>
      <c r="BN173" s="326"/>
      <c r="BO173" s="326"/>
    </row>
    <row r="174" spans="1:67" ht="15">
      <c r="A174" s="302"/>
      <c r="B174" s="302"/>
      <c r="C174" s="302"/>
      <c r="D174" s="187"/>
      <c r="E174" s="187"/>
      <c r="F174" s="303"/>
      <c r="G174" s="303"/>
      <c r="H174" s="187"/>
      <c r="I174" s="187"/>
      <c r="J174" s="312"/>
      <c r="K174" s="187"/>
      <c r="L174" s="187"/>
      <c r="M174" s="327"/>
      <c r="N174" s="187"/>
      <c r="O174" s="302"/>
      <c r="P174" s="324"/>
      <c r="Q174" s="324"/>
      <c r="R174" s="187"/>
      <c r="S174" s="301"/>
      <c r="T174" s="172"/>
      <c r="U174" s="308"/>
      <c r="V174" s="172"/>
      <c r="W174" s="301"/>
      <c r="X174" s="301"/>
      <c r="Y174" s="301"/>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349"/>
      <c r="BA174" s="349"/>
      <c r="BB174" s="349"/>
      <c r="BC174" s="349"/>
      <c r="BD174" s="349"/>
      <c r="BE174" s="349"/>
      <c r="BF174" s="349"/>
      <c r="BG174" s="349"/>
      <c r="BH174" s="349"/>
      <c r="BI174" s="349"/>
      <c r="BJ174" s="349"/>
      <c r="BK174" s="349"/>
      <c r="BL174" s="349"/>
      <c r="BM174" s="349"/>
      <c r="BN174" s="349"/>
      <c r="BO174" s="349"/>
    </row>
    <row r="175" spans="1:67" ht="15">
      <c r="A175" s="187"/>
      <c r="B175" s="302"/>
      <c r="C175" s="302"/>
      <c r="D175" s="187"/>
      <c r="E175" s="187"/>
      <c r="F175" s="303"/>
      <c r="G175" s="303"/>
      <c r="H175" s="187"/>
      <c r="I175" s="187"/>
      <c r="J175" s="350"/>
      <c r="K175" s="351"/>
      <c r="L175" s="351"/>
      <c r="M175" s="352"/>
      <c r="N175" s="352"/>
      <c r="O175" s="350"/>
      <c r="P175" s="352"/>
      <c r="Q175" s="324"/>
      <c r="R175" s="187"/>
      <c r="S175" s="301"/>
      <c r="T175" s="10"/>
      <c r="U175" s="308"/>
      <c r="V175" s="172"/>
      <c r="W175" s="301"/>
      <c r="X175" s="301"/>
      <c r="Y175" s="301"/>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row>
    <row r="176" spans="1:67" ht="15">
      <c r="A176" s="301"/>
      <c r="B176" s="7"/>
      <c r="C176" s="7"/>
      <c r="D176" s="267"/>
      <c r="E176" s="267"/>
      <c r="F176" s="353"/>
      <c r="G176" s="353"/>
      <c r="H176" s="267"/>
      <c r="I176" s="353"/>
      <c r="J176" s="354"/>
      <c r="K176" s="355"/>
      <c r="L176" s="355"/>
      <c r="M176" s="356"/>
      <c r="N176" s="356"/>
      <c r="O176" s="354"/>
      <c r="P176" s="356"/>
      <c r="Q176" s="357"/>
      <c r="R176" s="7"/>
      <c r="S176" s="301"/>
      <c r="T176" s="301"/>
      <c r="U176" s="7"/>
      <c r="V176" s="7"/>
      <c r="W176" s="301"/>
      <c r="X176" s="301"/>
      <c r="Y176" s="301"/>
      <c r="Z176" s="349"/>
      <c r="AA176" s="349"/>
      <c r="AB176" s="349"/>
      <c r="AC176" s="349"/>
      <c r="AD176" s="301"/>
      <c r="AE176" s="301"/>
      <c r="AF176" s="301"/>
      <c r="AG176" s="301"/>
      <c r="AH176" s="301"/>
      <c r="AI176" s="301"/>
      <c r="AJ176" s="301"/>
      <c r="AK176" s="301"/>
      <c r="AL176" s="301"/>
      <c r="AM176" s="301"/>
      <c r="AN176" s="301"/>
      <c r="AO176" s="301"/>
      <c r="AP176" s="301"/>
      <c r="AQ176" s="301"/>
      <c r="AR176" s="301"/>
      <c r="AS176" s="301"/>
      <c r="AT176" s="301"/>
      <c r="AU176" s="301"/>
      <c r="AV176" s="301"/>
      <c r="AW176" s="301"/>
      <c r="AX176" s="301"/>
      <c r="AY176" s="301"/>
      <c r="AZ176" s="301"/>
      <c r="BA176" s="301"/>
      <c r="BB176" s="301"/>
      <c r="BC176" s="301"/>
      <c r="BD176" s="301"/>
      <c r="BE176" s="301"/>
      <c r="BF176" s="301"/>
      <c r="BG176" s="301"/>
      <c r="BH176" s="301"/>
      <c r="BI176" s="301"/>
      <c r="BJ176" s="301"/>
      <c r="BK176" s="301"/>
      <c r="BL176" s="301"/>
      <c r="BM176" s="301"/>
      <c r="BN176" s="301"/>
      <c r="BO176" s="301"/>
    </row>
    <row r="177" spans="1:67" ht="15">
      <c r="A177" s="301"/>
      <c r="B177" s="7"/>
      <c r="C177" s="7"/>
      <c r="D177" s="267"/>
      <c r="E177" s="267"/>
      <c r="F177" s="353"/>
      <c r="G177" s="353"/>
      <c r="H177" s="267"/>
      <c r="I177" s="353"/>
      <c r="J177" s="354"/>
      <c r="K177" s="355"/>
      <c r="L177" s="355"/>
      <c r="M177" s="356"/>
      <c r="N177" s="356"/>
      <c r="O177" s="354"/>
      <c r="P177" s="356"/>
      <c r="Q177" s="357"/>
      <c r="R177" s="7"/>
      <c r="S177" s="301"/>
      <c r="T177" s="301"/>
      <c r="U177" s="7"/>
      <c r="V177" s="7"/>
      <c r="W177" s="301"/>
      <c r="X177" s="301"/>
      <c r="Y177" s="301"/>
      <c r="Z177" s="349"/>
      <c r="AA177" s="349"/>
      <c r="AB177" s="349"/>
      <c r="AC177" s="349"/>
      <c r="AD177" s="301"/>
      <c r="AE177" s="301"/>
      <c r="AF177" s="301"/>
      <c r="AG177" s="301"/>
      <c r="AH177" s="301"/>
      <c r="AI177" s="301"/>
      <c r="AJ177" s="301"/>
      <c r="AK177" s="301"/>
      <c r="AL177" s="301"/>
      <c r="AM177" s="301"/>
      <c r="AN177" s="301"/>
      <c r="AO177" s="301"/>
      <c r="AP177" s="301"/>
      <c r="AQ177" s="301"/>
      <c r="AR177" s="301"/>
      <c r="AS177" s="301"/>
      <c r="AT177" s="301"/>
      <c r="AU177" s="301"/>
      <c r="AV177" s="301"/>
      <c r="AW177" s="301"/>
      <c r="AX177" s="301"/>
      <c r="AY177" s="301"/>
      <c r="AZ177" s="301"/>
      <c r="BA177" s="301"/>
      <c r="BB177" s="301"/>
      <c r="BC177" s="301"/>
      <c r="BD177" s="301"/>
      <c r="BE177" s="301"/>
      <c r="BF177" s="301"/>
      <c r="BG177" s="301"/>
      <c r="BH177" s="301"/>
      <c r="BI177" s="301"/>
      <c r="BJ177" s="301"/>
      <c r="BK177" s="301"/>
      <c r="BL177" s="301"/>
      <c r="BM177" s="301"/>
      <c r="BN177" s="301"/>
      <c r="BO177" s="301"/>
    </row>
    <row r="178" spans="1:67" ht="15">
      <c r="A178" s="301"/>
      <c r="B178" s="7"/>
      <c r="C178" s="7"/>
      <c r="D178" s="267"/>
      <c r="E178" s="267"/>
      <c r="F178" s="353"/>
      <c r="G178" s="353"/>
      <c r="H178" s="267"/>
      <c r="I178" s="353"/>
      <c r="J178" s="354"/>
      <c r="K178" s="355"/>
      <c r="L178" s="355"/>
      <c r="M178" s="356"/>
      <c r="N178" s="356"/>
      <c r="O178" s="354"/>
      <c r="P178" s="356"/>
      <c r="Q178" s="357"/>
      <c r="R178" s="7"/>
      <c r="S178" s="301"/>
      <c r="T178" s="301"/>
      <c r="U178" s="7"/>
      <c r="V178" s="7"/>
      <c r="W178" s="301"/>
      <c r="X178" s="301"/>
      <c r="Y178" s="301"/>
      <c r="Z178" s="349"/>
      <c r="AA178" s="349"/>
      <c r="AB178" s="349"/>
      <c r="AC178" s="349"/>
      <c r="AD178" s="301"/>
      <c r="AE178" s="301"/>
      <c r="AF178" s="301"/>
      <c r="AG178" s="301"/>
      <c r="AH178" s="301"/>
      <c r="AI178" s="301"/>
      <c r="AJ178" s="301"/>
      <c r="AK178" s="301"/>
      <c r="AL178" s="301"/>
      <c r="AM178" s="301"/>
      <c r="AN178" s="301"/>
      <c r="AO178" s="301"/>
      <c r="AP178" s="301"/>
      <c r="AQ178" s="301"/>
      <c r="AR178" s="301"/>
      <c r="AS178" s="301"/>
      <c r="AT178" s="301"/>
      <c r="AU178" s="301"/>
      <c r="AV178" s="301"/>
      <c r="AW178" s="301"/>
      <c r="AX178" s="301"/>
      <c r="AY178" s="301"/>
      <c r="AZ178" s="301"/>
      <c r="BA178" s="301"/>
      <c r="BB178" s="301"/>
      <c r="BC178" s="301"/>
      <c r="BD178" s="301"/>
      <c r="BE178" s="301"/>
      <c r="BF178" s="301"/>
      <c r="BG178" s="301"/>
      <c r="BH178" s="301"/>
      <c r="BI178" s="301"/>
      <c r="BJ178" s="301"/>
      <c r="BK178" s="301"/>
      <c r="BL178" s="301"/>
      <c r="BM178" s="301"/>
      <c r="BN178" s="301"/>
      <c r="BO178" s="301"/>
    </row>
    <row r="179" spans="1:67" ht="15">
      <c r="A179" s="301"/>
      <c r="B179" s="7"/>
      <c r="C179" s="7"/>
      <c r="D179" s="267"/>
      <c r="E179" s="267"/>
      <c r="F179" s="353"/>
      <c r="G179" s="353"/>
      <c r="H179" s="267"/>
      <c r="I179" s="353"/>
      <c r="J179" s="354"/>
      <c r="K179" s="355"/>
      <c r="L179" s="301"/>
      <c r="M179" s="356"/>
      <c r="N179" s="356"/>
      <c r="O179" s="7"/>
      <c r="P179" s="356"/>
      <c r="Q179" s="357"/>
      <c r="R179" s="7"/>
      <c r="S179" s="301"/>
      <c r="T179" s="301"/>
      <c r="U179" s="7"/>
      <c r="V179" s="7"/>
      <c r="W179" s="301"/>
      <c r="X179" s="301"/>
      <c r="Y179" s="301"/>
      <c r="Z179" s="349"/>
      <c r="AA179" s="349"/>
      <c r="AB179" s="349"/>
      <c r="AC179" s="349"/>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1"/>
      <c r="AY179" s="301"/>
      <c r="AZ179" s="301"/>
      <c r="BA179" s="301"/>
      <c r="BB179" s="301"/>
      <c r="BC179" s="301"/>
      <c r="BD179" s="301"/>
      <c r="BE179" s="301"/>
      <c r="BF179" s="301"/>
      <c r="BG179" s="301"/>
      <c r="BH179" s="301"/>
      <c r="BI179" s="301"/>
      <c r="BJ179" s="301"/>
      <c r="BK179" s="301"/>
      <c r="BL179" s="301"/>
      <c r="BM179" s="301"/>
      <c r="BN179" s="301"/>
      <c r="BO179" s="301"/>
    </row>
    <row r="180" spans="1:67" ht="15">
      <c r="A180" s="301"/>
      <c r="B180" s="7"/>
      <c r="C180" s="7"/>
      <c r="D180" s="267"/>
      <c r="E180" s="267"/>
      <c r="F180" s="353"/>
      <c r="G180" s="353"/>
      <c r="H180" s="267"/>
      <c r="I180" s="353"/>
      <c r="J180" s="354"/>
      <c r="K180" s="355"/>
      <c r="L180" s="355"/>
      <c r="M180" s="356"/>
      <c r="N180" s="356"/>
      <c r="O180" s="354"/>
      <c r="P180" s="356"/>
      <c r="Q180" s="357"/>
      <c r="R180" s="7"/>
      <c r="S180" s="301"/>
      <c r="T180" s="301"/>
      <c r="U180" s="7"/>
      <c r="V180" s="7"/>
      <c r="W180" s="301"/>
      <c r="X180" s="301"/>
      <c r="Y180" s="301"/>
      <c r="Z180" s="349"/>
      <c r="AA180" s="349"/>
      <c r="AB180" s="349"/>
      <c r="AC180" s="349"/>
      <c r="AD180" s="301"/>
      <c r="AE180" s="301"/>
      <c r="AF180" s="301"/>
      <c r="AG180" s="301"/>
      <c r="AH180" s="301"/>
      <c r="AI180" s="301"/>
      <c r="AJ180" s="301"/>
      <c r="AK180" s="301"/>
      <c r="AL180" s="301"/>
      <c r="AM180" s="301"/>
      <c r="AN180" s="301"/>
      <c r="AO180" s="301"/>
      <c r="AP180" s="301"/>
      <c r="AQ180" s="301"/>
      <c r="AR180" s="301"/>
      <c r="AS180" s="301"/>
      <c r="AT180" s="301"/>
      <c r="AU180" s="301"/>
      <c r="AV180" s="301"/>
      <c r="AW180" s="301"/>
      <c r="AX180" s="301"/>
      <c r="AY180" s="301"/>
      <c r="AZ180" s="301"/>
      <c r="BA180" s="301"/>
      <c r="BB180" s="301"/>
      <c r="BC180" s="301"/>
      <c r="BD180" s="301"/>
      <c r="BE180" s="301"/>
      <c r="BF180" s="301"/>
      <c r="BG180" s="301"/>
      <c r="BH180" s="301"/>
      <c r="BI180" s="301"/>
      <c r="BJ180" s="301"/>
      <c r="BK180" s="301"/>
      <c r="BL180" s="301"/>
      <c r="BM180" s="301"/>
      <c r="BN180" s="301"/>
      <c r="BO180" s="301"/>
    </row>
    <row r="181" spans="1:67" ht="15">
      <c r="A181" s="301"/>
      <c r="B181" s="7"/>
      <c r="C181" s="7"/>
      <c r="D181" s="267"/>
      <c r="E181" s="267"/>
      <c r="F181" s="353"/>
      <c r="G181" s="353"/>
      <c r="H181" s="267"/>
      <c r="I181" s="353"/>
      <c r="J181" s="354"/>
      <c r="K181" s="355"/>
      <c r="L181" s="355"/>
      <c r="M181" s="356"/>
      <c r="N181" s="356"/>
      <c r="O181" s="354"/>
      <c r="P181" s="356"/>
      <c r="Q181" s="357"/>
      <c r="R181" s="7"/>
      <c r="S181" s="301"/>
      <c r="T181" s="301"/>
      <c r="U181" s="7"/>
      <c r="V181" s="7"/>
      <c r="W181" s="301"/>
      <c r="X181" s="301"/>
      <c r="Y181" s="301"/>
      <c r="Z181" s="349"/>
      <c r="AA181" s="349"/>
      <c r="AB181" s="349"/>
      <c r="AC181" s="349"/>
      <c r="AD181" s="301"/>
      <c r="AE181" s="301"/>
      <c r="AF181" s="301"/>
      <c r="AG181" s="301"/>
      <c r="AH181" s="301"/>
      <c r="AI181" s="301"/>
      <c r="AJ181" s="301"/>
      <c r="AK181" s="301"/>
      <c r="AL181" s="301"/>
      <c r="AM181" s="301"/>
      <c r="AN181" s="301"/>
      <c r="AO181" s="301"/>
      <c r="AP181" s="301"/>
      <c r="AQ181" s="301"/>
      <c r="AR181" s="301"/>
      <c r="AS181" s="301"/>
      <c r="AT181" s="301"/>
      <c r="AU181" s="301"/>
      <c r="AV181" s="301"/>
      <c r="AW181" s="301"/>
      <c r="AX181" s="301"/>
      <c r="AY181" s="301"/>
      <c r="AZ181" s="301"/>
      <c r="BA181" s="301"/>
      <c r="BB181" s="301"/>
      <c r="BC181" s="301"/>
      <c r="BD181" s="301"/>
      <c r="BE181" s="301"/>
      <c r="BF181" s="301"/>
      <c r="BG181" s="301"/>
      <c r="BH181" s="301"/>
      <c r="BI181" s="301"/>
      <c r="BJ181" s="301"/>
      <c r="BK181" s="301"/>
      <c r="BL181" s="301"/>
      <c r="BM181" s="301"/>
      <c r="BN181" s="301"/>
      <c r="BO181" s="301"/>
    </row>
    <row r="182" spans="1:67" ht="15">
      <c r="A182" s="301"/>
      <c r="B182" s="7"/>
      <c r="C182" s="7"/>
      <c r="D182" s="267"/>
      <c r="E182" s="267"/>
      <c r="F182" s="353"/>
      <c r="G182" s="353"/>
      <c r="H182" s="267"/>
      <c r="I182" s="353"/>
      <c r="J182" s="354"/>
      <c r="K182" s="355"/>
      <c r="L182" s="355"/>
      <c r="M182" s="356"/>
      <c r="N182" s="356"/>
      <c r="O182" s="354"/>
      <c r="P182" s="356"/>
      <c r="Q182" s="357"/>
      <c r="R182" s="7"/>
      <c r="S182" s="301"/>
      <c r="T182" s="301"/>
      <c r="U182" s="7"/>
      <c r="V182" s="7"/>
      <c r="W182" s="301"/>
      <c r="X182" s="301"/>
      <c r="Y182" s="301"/>
      <c r="Z182" s="349"/>
      <c r="AA182" s="349"/>
      <c r="AB182" s="349"/>
      <c r="AC182" s="349"/>
      <c r="AD182" s="301"/>
      <c r="AE182" s="301"/>
      <c r="AF182" s="301"/>
      <c r="AG182" s="301"/>
      <c r="AH182" s="301"/>
      <c r="AI182" s="301"/>
      <c r="AJ182" s="301"/>
      <c r="AK182" s="301"/>
      <c r="AL182" s="301"/>
      <c r="AM182" s="301"/>
      <c r="AN182" s="301"/>
      <c r="AO182" s="301"/>
      <c r="AP182" s="301"/>
      <c r="AQ182" s="301"/>
      <c r="AR182" s="301"/>
      <c r="AS182" s="301"/>
      <c r="AT182" s="301"/>
      <c r="AU182" s="301"/>
      <c r="AV182" s="301"/>
      <c r="AW182" s="301"/>
      <c r="AX182" s="301"/>
      <c r="AY182" s="301"/>
      <c r="AZ182" s="301"/>
      <c r="BA182" s="301"/>
      <c r="BB182" s="301"/>
      <c r="BC182" s="301"/>
      <c r="BD182" s="301"/>
      <c r="BE182" s="301"/>
      <c r="BF182" s="301"/>
      <c r="BG182" s="301"/>
      <c r="BH182" s="301"/>
      <c r="BI182" s="301"/>
      <c r="BJ182" s="301"/>
      <c r="BK182" s="301"/>
      <c r="BL182" s="301"/>
      <c r="BM182" s="301"/>
      <c r="BN182" s="301"/>
      <c r="BO182" s="301"/>
    </row>
    <row r="183" spans="1:67" ht="15">
      <c r="A183" s="301"/>
      <c r="B183" s="7"/>
      <c r="C183" s="7"/>
      <c r="D183" s="267"/>
      <c r="E183" s="267"/>
      <c r="F183" s="353"/>
      <c r="G183" s="353"/>
      <c r="H183" s="267"/>
      <c r="I183" s="353"/>
      <c r="J183" s="354"/>
      <c r="K183" s="355"/>
      <c r="L183" s="301"/>
      <c r="M183" s="356"/>
      <c r="N183" s="356"/>
      <c r="O183" s="7"/>
      <c r="P183" s="356"/>
      <c r="Q183" s="357"/>
      <c r="R183" s="7"/>
      <c r="S183" s="301"/>
      <c r="T183" s="301"/>
      <c r="U183" s="7"/>
      <c r="V183" s="7"/>
      <c r="W183" s="301"/>
      <c r="X183" s="301"/>
      <c r="Y183" s="301"/>
      <c r="Z183" s="349"/>
      <c r="AA183" s="349"/>
      <c r="AB183" s="349"/>
      <c r="AC183" s="349"/>
      <c r="AD183" s="301"/>
      <c r="AE183" s="301"/>
      <c r="AF183" s="301"/>
      <c r="AG183" s="301"/>
      <c r="AH183" s="301"/>
      <c r="AI183" s="301"/>
      <c r="AJ183" s="301"/>
      <c r="AK183" s="301"/>
      <c r="AL183" s="301"/>
      <c r="AM183" s="301"/>
      <c r="AN183" s="301"/>
      <c r="AO183" s="301"/>
      <c r="AP183" s="301"/>
      <c r="AQ183" s="301"/>
      <c r="AR183" s="301"/>
      <c r="AS183" s="301"/>
      <c r="AT183" s="301"/>
      <c r="AU183" s="301"/>
      <c r="AV183" s="301"/>
      <c r="AW183" s="301"/>
      <c r="AX183" s="301"/>
      <c r="AY183" s="301"/>
      <c r="AZ183" s="301"/>
      <c r="BA183" s="301"/>
      <c r="BB183" s="301"/>
      <c r="BC183" s="301"/>
      <c r="BD183" s="301"/>
      <c r="BE183" s="301"/>
      <c r="BF183" s="301"/>
      <c r="BG183" s="301"/>
      <c r="BH183" s="301"/>
      <c r="BI183" s="301"/>
      <c r="BJ183" s="301"/>
      <c r="BK183" s="301"/>
      <c r="BL183" s="301"/>
      <c r="BM183" s="301"/>
      <c r="BN183" s="301"/>
      <c r="BO183" s="301"/>
    </row>
    <row r="184" spans="1:67" ht="15">
      <c r="A184" s="301"/>
      <c r="B184" s="7"/>
      <c r="C184" s="7"/>
      <c r="D184" s="301"/>
      <c r="E184" s="301"/>
      <c r="F184" s="358"/>
      <c r="G184" s="358"/>
      <c r="H184" s="301"/>
      <c r="I184" s="301"/>
      <c r="J184" s="7"/>
      <c r="K184" s="301"/>
      <c r="L184" s="301"/>
      <c r="M184" s="301"/>
      <c r="N184" s="355"/>
      <c r="O184" s="354"/>
      <c r="P184" s="301"/>
      <c r="Q184" s="357"/>
      <c r="R184" s="7"/>
      <c r="S184" s="301"/>
      <c r="T184" s="301"/>
      <c r="U184" s="7"/>
      <c r="V184" s="7"/>
      <c r="W184" s="301"/>
      <c r="X184" s="301"/>
      <c r="Y184" s="301"/>
      <c r="Z184" s="349"/>
      <c r="AA184" s="349"/>
      <c r="AB184" s="349"/>
      <c r="AC184" s="349"/>
      <c r="AD184" s="301"/>
      <c r="AE184" s="301"/>
      <c r="AF184" s="301"/>
      <c r="AG184" s="301"/>
      <c r="AH184" s="301"/>
      <c r="AI184" s="301"/>
      <c r="AJ184" s="301"/>
      <c r="AK184" s="301"/>
      <c r="AL184" s="301"/>
      <c r="AM184" s="301"/>
      <c r="AN184" s="301"/>
      <c r="AO184" s="301"/>
      <c r="AP184" s="301"/>
      <c r="AQ184" s="301"/>
      <c r="AR184" s="301"/>
      <c r="AS184" s="301"/>
      <c r="AT184" s="301"/>
      <c r="AU184" s="301"/>
      <c r="AV184" s="301"/>
      <c r="AW184" s="301"/>
      <c r="AX184" s="301"/>
      <c r="AY184" s="301"/>
      <c r="AZ184" s="301"/>
      <c r="BA184" s="301"/>
      <c r="BB184" s="301"/>
      <c r="BC184" s="301"/>
      <c r="BD184" s="301"/>
      <c r="BE184" s="301"/>
      <c r="BF184" s="301"/>
      <c r="BG184" s="301"/>
      <c r="BH184" s="301"/>
      <c r="BI184" s="301"/>
      <c r="BJ184" s="301"/>
      <c r="BK184" s="301"/>
      <c r="BL184" s="301"/>
      <c r="BM184" s="301"/>
      <c r="BN184" s="301"/>
      <c r="BO184" s="301"/>
    </row>
    <row r="185" spans="1:67" ht="15">
      <c r="A185" s="301"/>
      <c r="B185" s="7"/>
      <c r="C185" s="7"/>
      <c r="D185" s="267"/>
      <c r="E185" s="267"/>
      <c r="F185" s="353"/>
      <c r="G185" s="353"/>
      <c r="H185" s="267"/>
      <c r="I185" s="353"/>
      <c r="J185" s="7"/>
      <c r="K185" s="301"/>
      <c r="L185" s="355"/>
      <c r="M185" s="355"/>
      <c r="N185" s="355"/>
      <c r="O185" s="7"/>
      <c r="P185" s="301"/>
      <c r="Q185" s="357"/>
      <c r="R185" s="7"/>
      <c r="S185" s="301"/>
      <c r="T185" s="301"/>
      <c r="U185" s="7"/>
      <c r="V185" s="7"/>
      <c r="W185" s="301"/>
      <c r="X185" s="301"/>
      <c r="Y185" s="301"/>
      <c r="Z185" s="349"/>
      <c r="AA185" s="349"/>
      <c r="AB185" s="349"/>
      <c r="AC185" s="349"/>
      <c r="AD185" s="301"/>
      <c r="AE185" s="301"/>
      <c r="AF185" s="301"/>
      <c r="AG185" s="301"/>
      <c r="AH185" s="301"/>
      <c r="AI185" s="301"/>
      <c r="AJ185" s="301"/>
      <c r="AK185" s="301"/>
      <c r="AL185" s="301"/>
      <c r="AM185" s="301"/>
      <c r="AN185" s="301"/>
      <c r="AO185" s="301"/>
      <c r="AP185" s="301"/>
      <c r="AQ185" s="301"/>
      <c r="AR185" s="301"/>
      <c r="AS185" s="301"/>
      <c r="AT185" s="301"/>
      <c r="AU185" s="301"/>
      <c r="AV185" s="301"/>
      <c r="AW185" s="301"/>
      <c r="AX185" s="301"/>
      <c r="AY185" s="301"/>
      <c r="AZ185" s="301"/>
      <c r="BA185" s="301"/>
      <c r="BB185" s="301"/>
      <c r="BC185" s="301"/>
      <c r="BD185" s="301"/>
      <c r="BE185" s="301"/>
      <c r="BF185" s="301"/>
      <c r="BG185" s="301"/>
      <c r="BH185" s="301"/>
      <c r="BI185" s="301"/>
      <c r="BJ185" s="301"/>
      <c r="BK185" s="301"/>
      <c r="BL185" s="301"/>
      <c r="BM185" s="301"/>
      <c r="BN185" s="301"/>
      <c r="BO185" s="301"/>
    </row>
    <row r="186" spans="1:67" ht="15">
      <c r="A186" s="301"/>
      <c r="B186" s="7"/>
      <c r="C186" s="7"/>
      <c r="D186" s="267"/>
      <c r="E186" s="267"/>
      <c r="F186" s="353"/>
      <c r="G186" s="353"/>
      <c r="H186" s="267"/>
      <c r="I186" s="353"/>
      <c r="J186" s="7"/>
      <c r="K186" s="301"/>
      <c r="L186" s="355"/>
      <c r="M186" s="355"/>
      <c r="N186" s="355"/>
      <c r="O186" s="354"/>
      <c r="P186" s="301"/>
      <c r="Q186" s="357"/>
      <c r="R186" s="7"/>
      <c r="S186" s="301"/>
      <c r="T186" s="301"/>
      <c r="U186" s="7"/>
      <c r="V186" s="7"/>
      <c r="W186" s="301"/>
      <c r="X186" s="301"/>
      <c r="Y186" s="301"/>
      <c r="Z186" s="349"/>
      <c r="AA186" s="349"/>
      <c r="AB186" s="349"/>
      <c r="AC186" s="349"/>
      <c r="AD186" s="301"/>
      <c r="AE186" s="301"/>
      <c r="AF186" s="301"/>
      <c r="AG186" s="301"/>
      <c r="AH186" s="301"/>
      <c r="AI186" s="301"/>
      <c r="AJ186" s="301"/>
      <c r="AK186" s="301"/>
      <c r="AL186" s="301"/>
      <c r="AM186" s="301"/>
      <c r="AN186" s="301"/>
      <c r="AO186" s="301"/>
      <c r="AP186" s="301"/>
      <c r="AQ186" s="301"/>
      <c r="AR186" s="301"/>
      <c r="AS186" s="301"/>
      <c r="AT186" s="301"/>
      <c r="AU186" s="301"/>
      <c r="AV186" s="301"/>
      <c r="AW186" s="301"/>
      <c r="AX186" s="301"/>
      <c r="AY186" s="301"/>
      <c r="AZ186" s="301"/>
      <c r="BA186" s="301"/>
      <c r="BB186" s="301"/>
      <c r="BC186" s="301"/>
      <c r="BD186" s="301"/>
      <c r="BE186" s="301"/>
      <c r="BF186" s="301"/>
      <c r="BG186" s="301"/>
      <c r="BH186" s="301"/>
      <c r="BI186" s="301"/>
      <c r="BJ186" s="301"/>
      <c r="BK186" s="301"/>
      <c r="BL186" s="301"/>
      <c r="BM186" s="301"/>
      <c r="BN186" s="301"/>
      <c r="BO186" s="301"/>
    </row>
    <row r="187" spans="1:67" ht="15">
      <c r="A187" s="301"/>
      <c r="B187" s="7"/>
      <c r="C187" s="7"/>
      <c r="D187" s="267"/>
      <c r="E187" s="267"/>
      <c r="F187" s="353"/>
      <c r="G187" s="353"/>
      <c r="H187" s="267"/>
      <c r="I187" s="353"/>
      <c r="J187" s="7"/>
      <c r="K187" s="301"/>
      <c r="L187" s="355"/>
      <c r="M187" s="355"/>
      <c r="N187" s="355"/>
      <c r="O187" s="7"/>
      <c r="P187" s="301"/>
      <c r="Q187" s="357"/>
      <c r="R187" s="7"/>
      <c r="S187" s="301"/>
      <c r="T187" s="301"/>
      <c r="U187" s="7"/>
      <c r="V187" s="7"/>
      <c r="W187" s="301"/>
      <c r="X187" s="301"/>
      <c r="Y187" s="301"/>
      <c r="Z187" s="349"/>
      <c r="AA187" s="349"/>
      <c r="AB187" s="349"/>
      <c r="AC187" s="349"/>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1"/>
      <c r="AY187" s="301"/>
      <c r="AZ187" s="301"/>
      <c r="BA187" s="301"/>
      <c r="BB187" s="301"/>
      <c r="BC187" s="301"/>
      <c r="BD187" s="301"/>
      <c r="BE187" s="301"/>
      <c r="BF187" s="301"/>
      <c r="BG187" s="301"/>
      <c r="BH187" s="301"/>
      <c r="BI187" s="301"/>
      <c r="BJ187" s="301"/>
      <c r="BK187" s="301"/>
      <c r="BL187" s="301"/>
      <c r="BM187" s="301"/>
      <c r="BN187" s="301"/>
      <c r="BO187" s="301"/>
    </row>
    <row r="188" spans="1:67" ht="15">
      <c r="A188" s="301"/>
      <c r="B188" s="7"/>
      <c r="C188" s="7"/>
      <c r="D188" s="267"/>
      <c r="E188" s="267"/>
      <c r="F188" s="353"/>
      <c r="G188" s="353"/>
      <c r="H188" s="267"/>
      <c r="I188" s="353"/>
      <c r="J188" s="7"/>
      <c r="K188" s="301"/>
      <c r="L188" s="355"/>
      <c r="M188" s="355"/>
      <c r="N188" s="355"/>
      <c r="O188" s="7"/>
      <c r="P188" s="301"/>
      <c r="Q188" s="357"/>
      <c r="R188" s="7"/>
      <c r="S188" s="301"/>
      <c r="T188" s="301"/>
      <c r="U188" s="7"/>
      <c r="V188" s="7"/>
      <c r="W188" s="301"/>
      <c r="X188" s="301"/>
      <c r="Y188" s="301"/>
      <c r="Z188" s="349"/>
      <c r="AA188" s="349"/>
      <c r="AB188" s="349"/>
      <c r="AC188" s="349"/>
      <c r="AD188" s="301"/>
      <c r="AE188" s="301"/>
      <c r="AF188" s="301"/>
      <c r="AG188" s="301"/>
      <c r="AH188" s="301"/>
      <c r="AI188" s="301"/>
      <c r="AJ188" s="301"/>
      <c r="AK188" s="301"/>
      <c r="AL188" s="301"/>
      <c r="AM188" s="301"/>
      <c r="AN188" s="301"/>
      <c r="AO188" s="301"/>
      <c r="AP188" s="301"/>
      <c r="AQ188" s="301"/>
      <c r="AR188" s="301"/>
      <c r="AS188" s="301"/>
      <c r="AT188" s="301"/>
      <c r="AU188" s="301"/>
      <c r="AV188" s="301"/>
      <c r="AW188" s="301"/>
      <c r="AX188" s="301"/>
      <c r="AY188" s="301"/>
      <c r="AZ188" s="301"/>
      <c r="BA188" s="301"/>
      <c r="BB188" s="301"/>
      <c r="BC188" s="301"/>
      <c r="BD188" s="301"/>
      <c r="BE188" s="301"/>
      <c r="BF188" s="301"/>
      <c r="BG188" s="301"/>
      <c r="BH188" s="301"/>
      <c r="BI188" s="301"/>
      <c r="BJ188" s="301"/>
      <c r="BK188" s="301"/>
      <c r="BL188" s="301"/>
      <c r="BM188" s="301"/>
      <c r="BN188" s="301"/>
      <c r="BO188" s="301"/>
    </row>
    <row r="189" spans="1:67" ht="15">
      <c r="A189" s="301"/>
      <c r="B189" s="7"/>
      <c r="C189" s="7"/>
      <c r="D189" s="267"/>
      <c r="E189" s="267"/>
      <c r="F189" s="353"/>
      <c r="G189" s="353"/>
      <c r="H189" s="267"/>
      <c r="I189" s="353"/>
      <c r="J189" s="7"/>
      <c r="K189" s="301"/>
      <c r="L189" s="355"/>
      <c r="M189" s="355"/>
      <c r="N189" s="355"/>
      <c r="O189" s="354"/>
      <c r="P189" s="301"/>
      <c r="Q189" s="357"/>
      <c r="R189" s="7"/>
      <c r="S189" s="301"/>
      <c r="T189" s="301"/>
      <c r="U189" s="7"/>
      <c r="V189" s="7"/>
      <c r="W189" s="301"/>
      <c r="X189" s="301"/>
      <c r="Y189" s="301"/>
      <c r="Z189" s="349"/>
      <c r="AA189" s="349"/>
      <c r="AB189" s="349"/>
      <c r="AC189" s="349"/>
      <c r="AD189" s="301"/>
      <c r="AE189" s="301"/>
      <c r="AF189" s="301"/>
      <c r="AG189" s="301"/>
      <c r="AH189" s="301"/>
      <c r="AI189" s="301"/>
      <c r="AJ189" s="301"/>
      <c r="AK189" s="301"/>
      <c r="AL189" s="301"/>
      <c r="AM189" s="301"/>
      <c r="AN189" s="301"/>
      <c r="AO189" s="301"/>
      <c r="AP189" s="301"/>
      <c r="AQ189" s="301"/>
      <c r="AR189" s="301"/>
      <c r="AS189" s="301"/>
      <c r="AT189" s="301"/>
      <c r="AU189" s="301"/>
      <c r="AV189" s="301"/>
      <c r="AW189" s="301"/>
      <c r="AX189" s="301"/>
      <c r="AY189" s="301"/>
      <c r="AZ189" s="301"/>
      <c r="BA189" s="301"/>
      <c r="BB189" s="301"/>
      <c r="BC189" s="301"/>
      <c r="BD189" s="301"/>
      <c r="BE189" s="301"/>
      <c r="BF189" s="301"/>
      <c r="BG189" s="301"/>
      <c r="BH189" s="301"/>
      <c r="BI189" s="301"/>
      <c r="BJ189" s="301"/>
      <c r="BK189" s="301"/>
      <c r="BL189" s="301"/>
      <c r="BM189" s="301"/>
      <c r="BN189" s="301"/>
      <c r="BO189" s="301"/>
    </row>
    <row r="190" spans="1:67" ht="15">
      <c r="A190" s="301"/>
      <c r="B190" s="7"/>
      <c r="C190" s="7"/>
      <c r="D190" s="267"/>
      <c r="E190" s="267"/>
      <c r="F190" s="353"/>
      <c r="G190" s="353"/>
      <c r="H190" s="267"/>
      <c r="I190" s="353"/>
      <c r="J190" s="7"/>
      <c r="K190" s="301"/>
      <c r="L190" s="355"/>
      <c r="M190" s="355"/>
      <c r="N190" s="355"/>
      <c r="O190" s="7"/>
      <c r="P190" s="301"/>
      <c r="Q190" s="357"/>
      <c r="R190" s="7"/>
      <c r="S190" s="301"/>
      <c r="T190" s="301"/>
      <c r="U190" s="7"/>
      <c r="V190" s="7"/>
      <c r="W190" s="301"/>
      <c r="X190" s="301"/>
      <c r="Y190" s="301"/>
      <c r="Z190" s="349"/>
      <c r="AA190" s="349"/>
      <c r="AB190" s="349"/>
      <c r="AC190" s="349"/>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1"/>
      <c r="AY190" s="301"/>
      <c r="AZ190" s="301"/>
      <c r="BA190" s="301"/>
      <c r="BB190" s="301"/>
      <c r="BC190" s="301"/>
      <c r="BD190" s="301"/>
      <c r="BE190" s="301"/>
      <c r="BF190" s="301"/>
      <c r="BG190" s="301"/>
      <c r="BH190" s="301"/>
      <c r="BI190" s="301"/>
      <c r="BJ190" s="301"/>
      <c r="BK190" s="301"/>
      <c r="BL190" s="301"/>
      <c r="BM190" s="301"/>
      <c r="BN190" s="301"/>
      <c r="BO190" s="301"/>
    </row>
    <row r="191" spans="1:67" ht="15">
      <c r="A191" s="301"/>
      <c r="B191" s="7"/>
      <c r="C191" s="7"/>
      <c r="D191" s="267"/>
      <c r="E191" s="267"/>
      <c r="F191" s="353"/>
      <c r="G191" s="353"/>
      <c r="H191" s="267"/>
      <c r="I191" s="353"/>
      <c r="J191" s="7"/>
      <c r="K191" s="301"/>
      <c r="L191" s="355"/>
      <c r="M191" s="355"/>
      <c r="N191" s="355"/>
      <c r="O191" s="7"/>
      <c r="P191" s="301"/>
      <c r="Q191" s="357"/>
      <c r="R191" s="7"/>
      <c r="S191" s="301"/>
      <c r="T191" s="301"/>
      <c r="U191" s="7"/>
      <c r="V191" s="7"/>
      <c r="W191" s="301"/>
      <c r="X191" s="301"/>
      <c r="Y191" s="301"/>
      <c r="Z191" s="349"/>
      <c r="AA191" s="349"/>
      <c r="AB191" s="349"/>
      <c r="AC191" s="349"/>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1"/>
      <c r="AY191" s="301"/>
      <c r="AZ191" s="301"/>
      <c r="BA191" s="301"/>
      <c r="BB191" s="301"/>
      <c r="BC191" s="301"/>
      <c r="BD191" s="301"/>
      <c r="BE191" s="301"/>
      <c r="BF191" s="301"/>
      <c r="BG191" s="301"/>
      <c r="BH191" s="301"/>
      <c r="BI191" s="301"/>
      <c r="BJ191" s="301"/>
      <c r="BK191" s="301"/>
      <c r="BL191" s="301"/>
      <c r="BM191" s="301"/>
      <c r="BN191" s="301"/>
      <c r="BO191" s="301"/>
    </row>
    <row r="192" spans="1:67" ht="15">
      <c r="A192" s="301"/>
      <c r="B192" s="7"/>
      <c r="C192" s="7"/>
      <c r="D192" s="267"/>
      <c r="E192" s="267"/>
      <c r="F192" s="353"/>
      <c r="G192" s="353"/>
      <c r="H192" s="267"/>
      <c r="I192" s="353"/>
      <c r="J192" s="7"/>
      <c r="K192" s="301"/>
      <c r="L192" s="355"/>
      <c r="M192" s="355"/>
      <c r="N192" s="355"/>
      <c r="O192" s="7"/>
      <c r="P192" s="301"/>
      <c r="Q192" s="357"/>
      <c r="R192" s="7"/>
      <c r="S192" s="301"/>
      <c r="T192" s="301"/>
      <c r="U192" s="7"/>
      <c r="V192" s="7"/>
      <c r="W192" s="301"/>
      <c r="X192" s="301"/>
      <c r="Y192" s="301"/>
      <c r="Z192" s="349"/>
      <c r="AA192" s="349"/>
      <c r="AB192" s="349"/>
      <c r="AC192" s="349"/>
      <c r="AD192" s="301"/>
      <c r="AE192" s="301"/>
      <c r="AF192" s="301"/>
      <c r="AG192" s="301"/>
      <c r="AH192" s="301"/>
      <c r="AI192" s="301"/>
      <c r="AJ192" s="301"/>
      <c r="AK192" s="301"/>
      <c r="AL192" s="301"/>
      <c r="AM192" s="301"/>
      <c r="AN192" s="301"/>
      <c r="AO192" s="301"/>
      <c r="AP192" s="301"/>
      <c r="AQ192" s="301"/>
      <c r="AR192" s="301"/>
      <c r="AS192" s="301"/>
      <c r="AT192" s="301"/>
      <c r="AU192" s="301"/>
      <c r="AV192" s="301"/>
      <c r="AW192" s="301"/>
      <c r="AX192" s="301"/>
      <c r="AY192" s="301"/>
      <c r="AZ192" s="301"/>
      <c r="BA192" s="301"/>
      <c r="BB192" s="301"/>
      <c r="BC192" s="301"/>
      <c r="BD192" s="301"/>
      <c r="BE192" s="301"/>
      <c r="BF192" s="301"/>
      <c r="BG192" s="301"/>
      <c r="BH192" s="301"/>
      <c r="BI192" s="301"/>
      <c r="BJ192" s="301"/>
      <c r="BK192" s="301"/>
      <c r="BL192" s="301"/>
      <c r="BM192" s="301"/>
      <c r="BN192" s="301"/>
      <c r="BO192" s="301"/>
    </row>
    <row r="193" spans="1:67" ht="15">
      <c r="A193" s="301"/>
      <c r="B193" s="7"/>
      <c r="C193" s="7"/>
      <c r="D193" s="267"/>
      <c r="E193" s="267"/>
      <c r="F193" s="353"/>
      <c r="G193" s="353"/>
      <c r="H193" s="267"/>
      <c r="I193" s="353"/>
      <c r="J193" s="7"/>
      <c r="K193" s="301"/>
      <c r="L193" s="355"/>
      <c r="M193" s="355"/>
      <c r="N193" s="355"/>
      <c r="O193" s="7"/>
      <c r="P193" s="301"/>
      <c r="Q193" s="357"/>
      <c r="R193" s="7"/>
      <c r="S193" s="301"/>
      <c r="T193" s="301"/>
      <c r="U193" s="7"/>
      <c r="V193" s="7"/>
      <c r="W193" s="301"/>
      <c r="X193" s="301"/>
      <c r="Y193" s="301"/>
      <c r="Z193" s="349"/>
      <c r="AA193" s="349"/>
      <c r="AB193" s="349"/>
      <c r="AC193" s="349"/>
      <c r="AD193" s="301"/>
      <c r="AE193" s="301"/>
      <c r="AF193" s="301"/>
      <c r="AG193" s="301"/>
      <c r="AH193" s="301"/>
      <c r="AI193" s="301"/>
      <c r="AJ193" s="301"/>
      <c r="AK193" s="301"/>
      <c r="AL193" s="301"/>
      <c r="AM193" s="301"/>
      <c r="AN193" s="301"/>
      <c r="AO193" s="301"/>
      <c r="AP193" s="301"/>
      <c r="AQ193" s="301"/>
      <c r="AR193" s="301"/>
      <c r="AS193" s="301"/>
      <c r="AT193" s="301"/>
      <c r="AU193" s="301"/>
      <c r="AV193" s="301"/>
      <c r="AW193" s="301"/>
      <c r="AX193" s="301"/>
      <c r="AY193" s="301"/>
      <c r="AZ193" s="301"/>
      <c r="BA193" s="301"/>
      <c r="BB193" s="301"/>
      <c r="BC193" s="301"/>
      <c r="BD193" s="301"/>
      <c r="BE193" s="301"/>
      <c r="BF193" s="301"/>
      <c r="BG193" s="301"/>
      <c r="BH193" s="301"/>
      <c r="BI193" s="301"/>
      <c r="BJ193" s="301"/>
      <c r="BK193" s="301"/>
      <c r="BL193" s="301"/>
      <c r="BM193" s="301"/>
      <c r="BN193" s="301"/>
      <c r="BO193" s="301"/>
    </row>
    <row r="194" spans="1:67" ht="15">
      <c r="A194" s="301"/>
      <c r="B194" s="7"/>
      <c r="C194" s="7"/>
      <c r="D194" s="267"/>
      <c r="E194" s="267"/>
      <c r="F194" s="353"/>
      <c r="G194" s="353"/>
      <c r="H194" s="267"/>
      <c r="I194" s="353"/>
      <c r="J194" s="7"/>
      <c r="K194" s="301"/>
      <c r="L194" s="355"/>
      <c r="M194" s="355"/>
      <c r="N194" s="355"/>
      <c r="O194" s="7"/>
      <c r="P194" s="301"/>
      <c r="Q194" s="357"/>
      <c r="R194" s="7"/>
      <c r="S194" s="301"/>
      <c r="T194" s="301"/>
      <c r="U194" s="7"/>
      <c r="V194" s="7"/>
      <c r="W194" s="301"/>
      <c r="X194" s="301"/>
      <c r="Y194" s="301"/>
      <c r="Z194" s="349"/>
      <c r="AA194" s="349"/>
      <c r="AB194" s="349"/>
      <c r="AC194" s="349"/>
      <c r="AD194" s="301"/>
      <c r="AE194" s="301"/>
      <c r="AF194" s="301"/>
      <c r="AG194" s="301"/>
      <c r="AH194" s="301"/>
      <c r="AI194" s="301"/>
      <c r="AJ194" s="301"/>
      <c r="AK194" s="301"/>
      <c r="AL194" s="301"/>
      <c r="AM194" s="301"/>
      <c r="AN194" s="301"/>
      <c r="AO194" s="301"/>
      <c r="AP194" s="301"/>
      <c r="AQ194" s="301"/>
      <c r="AR194" s="301"/>
      <c r="AS194" s="301"/>
      <c r="AT194" s="301"/>
      <c r="AU194" s="301"/>
      <c r="AV194" s="301"/>
      <c r="AW194" s="301"/>
      <c r="AX194" s="301"/>
      <c r="AY194" s="301"/>
      <c r="AZ194" s="301"/>
      <c r="BA194" s="301"/>
      <c r="BB194" s="301"/>
      <c r="BC194" s="301"/>
      <c r="BD194" s="301"/>
      <c r="BE194" s="301"/>
      <c r="BF194" s="301"/>
      <c r="BG194" s="301"/>
      <c r="BH194" s="301"/>
      <c r="BI194" s="301"/>
      <c r="BJ194" s="301"/>
      <c r="BK194" s="301"/>
      <c r="BL194" s="301"/>
      <c r="BM194" s="301"/>
      <c r="BN194" s="301"/>
      <c r="BO194" s="301"/>
    </row>
    <row r="195" spans="1:67" ht="15">
      <c r="A195" s="301"/>
      <c r="B195" s="7"/>
      <c r="C195" s="7"/>
      <c r="D195" s="267"/>
      <c r="E195" s="267"/>
      <c r="F195" s="353"/>
      <c r="G195" s="353"/>
      <c r="H195" s="267"/>
      <c r="I195" s="353"/>
      <c r="J195" s="7"/>
      <c r="K195" s="301"/>
      <c r="L195" s="355"/>
      <c r="M195" s="355"/>
      <c r="N195" s="355"/>
      <c r="O195" s="7"/>
      <c r="P195" s="301"/>
      <c r="Q195" s="357"/>
      <c r="R195" s="7"/>
      <c r="S195" s="301"/>
      <c r="T195" s="301"/>
      <c r="U195" s="7"/>
      <c r="V195" s="7"/>
      <c r="W195" s="301"/>
      <c r="X195" s="301"/>
      <c r="Y195" s="301"/>
      <c r="Z195" s="349"/>
      <c r="AA195" s="349"/>
      <c r="AB195" s="349"/>
      <c r="AC195" s="349"/>
      <c r="AD195" s="301"/>
      <c r="AE195" s="301"/>
      <c r="AF195" s="301"/>
      <c r="AG195" s="301"/>
      <c r="AH195" s="301"/>
      <c r="AI195" s="301"/>
      <c r="AJ195" s="301"/>
      <c r="AK195" s="301"/>
      <c r="AL195" s="301"/>
      <c r="AM195" s="301"/>
      <c r="AN195" s="301"/>
      <c r="AO195" s="301"/>
      <c r="AP195" s="301"/>
      <c r="AQ195" s="301"/>
      <c r="AR195" s="301"/>
      <c r="AS195" s="301"/>
      <c r="AT195" s="301"/>
      <c r="AU195" s="301"/>
      <c r="AV195" s="301"/>
      <c r="AW195" s="301"/>
      <c r="AX195" s="301"/>
      <c r="AY195" s="301"/>
      <c r="AZ195" s="301"/>
      <c r="BA195" s="301"/>
      <c r="BB195" s="301"/>
      <c r="BC195" s="301"/>
      <c r="BD195" s="301"/>
      <c r="BE195" s="301"/>
      <c r="BF195" s="301"/>
      <c r="BG195" s="301"/>
      <c r="BH195" s="301"/>
      <c r="BI195" s="301"/>
      <c r="BJ195" s="301"/>
      <c r="BK195" s="301"/>
      <c r="BL195" s="301"/>
      <c r="BM195" s="301"/>
      <c r="BN195" s="301"/>
      <c r="BO195" s="301"/>
    </row>
    <row r="196" spans="1:67" ht="15">
      <c r="A196" s="301"/>
      <c r="B196" s="7"/>
      <c r="C196" s="7"/>
      <c r="D196" s="267"/>
      <c r="E196" s="267"/>
      <c r="F196" s="353"/>
      <c r="G196" s="353"/>
      <c r="H196" s="267"/>
      <c r="I196" s="353"/>
      <c r="J196" s="7"/>
      <c r="K196" s="301"/>
      <c r="L196" s="355"/>
      <c r="M196" s="355"/>
      <c r="N196" s="355"/>
      <c r="O196" s="7"/>
      <c r="P196" s="301"/>
      <c r="Q196" s="357"/>
      <c r="R196" s="7"/>
      <c r="S196" s="301"/>
      <c r="T196" s="301"/>
      <c r="U196" s="7"/>
      <c r="V196" s="7"/>
      <c r="W196" s="301"/>
      <c r="X196" s="301"/>
      <c r="Y196" s="301"/>
      <c r="Z196" s="349"/>
      <c r="AA196" s="349"/>
      <c r="AB196" s="349"/>
      <c r="AC196" s="349"/>
      <c r="AD196" s="301"/>
      <c r="AE196" s="301"/>
      <c r="AF196" s="301"/>
      <c r="AG196" s="301"/>
      <c r="AH196" s="301"/>
      <c r="AI196" s="301"/>
      <c r="AJ196" s="301"/>
      <c r="AK196" s="301"/>
      <c r="AL196" s="301"/>
      <c r="AM196" s="301"/>
      <c r="AN196" s="301"/>
      <c r="AO196" s="301"/>
      <c r="AP196" s="301"/>
      <c r="AQ196" s="301"/>
      <c r="AR196" s="301"/>
      <c r="AS196" s="301"/>
      <c r="AT196" s="301"/>
      <c r="AU196" s="301"/>
      <c r="AV196" s="301"/>
      <c r="AW196" s="301"/>
      <c r="AX196" s="301"/>
      <c r="AY196" s="301"/>
      <c r="AZ196" s="301"/>
      <c r="BA196" s="301"/>
      <c r="BB196" s="301"/>
      <c r="BC196" s="301"/>
      <c r="BD196" s="301"/>
      <c r="BE196" s="301"/>
      <c r="BF196" s="301"/>
      <c r="BG196" s="301"/>
      <c r="BH196" s="301"/>
      <c r="BI196" s="301"/>
      <c r="BJ196" s="301"/>
      <c r="BK196" s="301"/>
      <c r="BL196" s="301"/>
      <c r="BM196" s="301"/>
      <c r="BN196" s="301"/>
      <c r="BO196" s="301"/>
    </row>
    <row r="197" spans="1:67" ht="15">
      <c r="A197" s="301"/>
      <c r="B197" s="7"/>
      <c r="C197" s="7"/>
      <c r="D197" s="267"/>
      <c r="E197" s="267"/>
      <c r="F197" s="353"/>
      <c r="G197" s="353"/>
      <c r="H197" s="267"/>
      <c r="I197" s="353"/>
      <c r="J197" s="7"/>
      <c r="K197" s="301"/>
      <c r="L197" s="355"/>
      <c r="M197" s="355"/>
      <c r="N197" s="355"/>
      <c r="O197" s="7"/>
      <c r="P197" s="301"/>
      <c r="Q197" s="357"/>
      <c r="R197" s="7"/>
      <c r="S197" s="301"/>
      <c r="T197" s="301"/>
      <c r="U197" s="7"/>
      <c r="V197" s="7"/>
      <c r="W197" s="301"/>
      <c r="X197" s="301"/>
      <c r="Y197" s="301"/>
      <c r="Z197" s="349"/>
      <c r="AA197" s="349"/>
      <c r="AB197" s="349"/>
      <c r="AC197" s="349"/>
      <c r="AD197" s="301"/>
      <c r="AE197" s="301"/>
      <c r="AF197" s="301"/>
      <c r="AG197" s="301"/>
      <c r="AH197" s="301"/>
      <c r="AI197" s="301"/>
      <c r="AJ197" s="301"/>
      <c r="AK197" s="301"/>
      <c r="AL197" s="301"/>
      <c r="AM197" s="301"/>
      <c r="AN197" s="301"/>
      <c r="AO197" s="301"/>
      <c r="AP197" s="301"/>
      <c r="AQ197" s="301"/>
      <c r="AR197" s="301"/>
      <c r="AS197" s="301"/>
      <c r="AT197" s="301"/>
      <c r="AU197" s="301"/>
      <c r="AV197" s="301"/>
      <c r="AW197" s="301"/>
      <c r="AX197" s="301"/>
      <c r="AY197" s="301"/>
      <c r="AZ197" s="301"/>
      <c r="BA197" s="301"/>
      <c r="BB197" s="301"/>
      <c r="BC197" s="301"/>
      <c r="BD197" s="301"/>
      <c r="BE197" s="301"/>
      <c r="BF197" s="301"/>
      <c r="BG197" s="301"/>
      <c r="BH197" s="301"/>
      <c r="BI197" s="301"/>
      <c r="BJ197" s="301"/>
      <c r="BK197" s="301"/>
      <c r="BL197" s="301"/>
      <c r="BM197" s="301"/>
      <c r="BN197" s="301"/>
      <c r="BO197" s="301"/>
    </row>
    <row r="198" spans="1:67" ht="15">
      <c r="A198" s="301"/>
      <c r="B198" s="7"/>
      <c r="C198" s="7"/>
      <c r="D198" s="267"/>
      <c r="E198" s="267"/>
      <c r="F198" s="353"/>
      <c r="G198" s="353"/>
      <c r="H198" s="267"/>
      <c r="I198" s="353"/>
      <c r="J198" s="7"/>
      <c r="K198" s="301"/>
      <c r="L198" s="355"/>
      <c r="M198" s="355"/>
      <c r="N198" s="355"/>
      <c r="O198" s="7"/>
      <c r="P198" s="301"/>
      <c r="Q198" s="357"/>
      <c r="R198" s="7"/>
      <c r="S198" s="301"/>
      <c r="T198" s="301"/>
      <c r="U198" s="7"/>
      <c r="V198" s="7"/>
      <c r="W198" s="301"/>
      <c r="X198" s="301"/>
      <c r="Y198" s="301"/>
      <c r="Z198" s="349"/>
      <c r="AA198" s="349"/>
      <c r="AB198" s="349"/>
      <c r="AC198" s="349"/>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1"/>
      <c r="AY198" s="301"/>
      <c r="AZ198" s="301"/>
      <c r="BA198" s="301"/>
      <c r="BB198" s="301"/>
      <c r="BC198" s="301"/>
      <c r="BD198" s="301"/>
      <c r="BE198" s="301"/>
      <c r="BF198" s="301"/>
      <c r="BG198" s="301"/>
      <c r="BH198" s="301"/>
      <c r="BI198" s="301"/>
      <c r="BJ198" s="301"/>
      <c r="BK198" s="301"/>
      <c r="BL198" s="301"/>
      <c r="BM198" s="301"/>
      <c r="BN198" s="301"/>
      <c r="BO198" s="301"/>
    </row>
    <row r="199" spans="1:67" ht="15">
      <c r="A199" s="301"/>
      <c r="B199" s="7"/>
      <c r="C199" s="7"/>
      <c r="D199" s="267"/>
      <c r="E199" s="267"/>
      <c r="F199" s="353"/>
      <c r="G199" s="353"/>
      <c r="H199" s="267"/>
      <c r="I199" s="353"/>
      <c r="J199" s="7"/>
      <c r="K199" s="301"/>
      <c r="L199" s="355"/>
      <c r="M199" s="355"/>
      <c r="N199" s="355"/>
      <c r="O199" s="7"/>
      <c r="P199" s="301"/>
      <c r="Q199" s="357"/>
      <c r="R199" s="7"/>
      <c r="S199" s="301"/>
      <c r="T199" s="301"/>
      <c r="U199" s="7"/>
      <c r="V199" s="7"/>
      <c r="W199" s="301"/>
      <c r="X199" s="301"/>
      <c r="Y199" s="301"/>
      <c r="Z199" s="349"/>
      <c r="AA199" s="349"/>
      <c r="AB199" s="349"/>
      <c r="AC199" s="349"/>
      <c r="AD199" s="301"/>
      <c r="AE199" s="301"/>
      <c r="AF199" s="301"/>
      <c r="AG199" s="301"/>
      <c r="AH199" s="301"/>
      <c r="AI199" s="301"/>
      <c r="AJ199" s="301"/>
      <c r="AK199" s="301"/>
      <c r="AL199" s="301"/>
      <c r="AM199" s="301"/>
      <c r="AN199" s="301"/>
      <c r="AO199" s="301"/>
      <c r="AP199" s="301"/>
      <c r="AQ199" s="301"/>
      <c r="AR199" s="301"/>
      <c r="AS199" s="301"/>
      <c r="AT199" s="301"/>
      <c r="AU199" s="301"/>
      <c r="AV199" s="301"/>
      <c r="AW199" s="301"/>
      <c r="AX199" s="301"/>
      <c r="AY199" s="301"/>
      <c r="AZ199" s="301"/>
      <c r="BA199" s="301"/>
      <c r="BB199" s="301"/>
      <c r="BC199" s="301"/>
      <c r="BD199" s="301"/>
      <c r="BE199" s="301"/>
      <c r="BF199" s="301"/>
      <c r="BG199" s="301"/>
      <c r="BH199" s="301"/>
      <c r="BI199" s="301"/>
      <c r="BJ199" s="301"/>
      <c r="BK199" s="301"/>
      <c r="BL199" s="301"/>
      <c r="BM199" s="301"/>
      <c r="BN199" s="301"/>
      <c r="BO199" s="301"/>
    </row>
    <row r="200" spans="1:67" ht="15">
      <c r="A200" s="301"/>
      <c r="B200" s="7"/>
      <c r="C200" s="7"/>
      <c r="D200" s="267"/>
      <c r="E200" s="267"/>
      <c r="F200" s="353"/>
      <c r="G200" s="353"/>
      <c r="H200" s="267"/>
      <c r="I200" s="353"/>
      <c r="J200" s="7"/>
      <c r="K200" s="301"/>
      <c r="L200" s="355"/>
      <c r="M200" s="355"/>
      <c r="N200" s="355"/>
      <c r="O200" s="7"/>
      <c r="P200" s="301"/>
      <c r="Q200" s="357"/>
      <c r="R200" s="7"/>
      <c r="S200" s="301"/>
      <c r="T200" s="301"/>
      <c r="U200" s="7"/>
      <c r="V200" s="7"/>
      <c r="W200" s="301"/>
      <c r="X200" s="301"/>
      <c r="Y200" s="301"/>
      <c r="Z200" s="349"/>
      <c r="AA200" s="349"/>
      <c r="AB200" s="349"/>
      <c r="AC200" s="349"/>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1"/>
      <c r="AY200" s="301"/>
      <c r="AZ200" s="301"/>
      <c r="BA200" s="301"/>
      <c r="BB200" s="301"/>
      <c r="BC200" s="301"/>
      <c r="BD200" s="301"/>
      <c r="BE200" s="301"/>
      <c r="BF200" s="301"/>
      <c r="BG200" s="301"/>
      <c r="BH200" s="301"/>
      <c r="BI200" s="301"/>
      <c r="BJ200" s="301"/>
      <c r="BK200" s="301"/>
      <c r="BL200" s="301"/>
      <c r="BM200" s="301"/>
      <c r="BN200" s="301"/>
      <c r="BO200" s="301"/>
    </row>
    <row r="201" spans="1:67" ht="15">
      <c r="A201" s="301"/>
      <c r="B201" s="7"/>
      <c r="C201" s="7"/>
      <c r="D201" s="267"/>
      <c r="E201" s="267"/>
      <c r="F201" s="353"/>
      <c r="G201" s="353"/>
      <c r="H201" s="267"/>
      <c r="I201" s="353"/>
      <c r="J201" s="7"/>
      <c r="K201" s="301"/>
      <c r="L201" s="355"/>
      <c r="M201" s="355"/>
      <c r="N201" s="355"/>
      <c r="O201" s="7"/>
      <c r="P201" s="301"/>
      <c r="Q201" s="357"/>
      <c r="R201" s="7"/>
      <c r="S201" s="301"/>
      <c r="T201" s="301"/>
      <c r="U201" s="7"/>
      <c r="V201" s="7"/>
      <c r="W201" s="301"/>
      <c r="X201" s="301"/>
      <c r="Y201" s="301"/>
      <c r="Z201" s="349"/>
      <c r="AA201" s="349"/>
      <c r="AB201" s="349"/>
      <c r="AC201" s="349"/>
      <c r="AD201" s="301"/>
      <c r="AE201" s="301"/>
      <c r="AF201" s="301"/>
      <c r="AG201" s="301"/>
      <c r="AH201" s="301"/>
      <c r="AI201" s="301"/>
      <c r="AJ201" s="301"/>
      <c r="AK201" s="301"/>
      <c r="AL201" s="301"/>
      <c r="AM201" s="301"/>
      <c r="AN201" s="301"/>
      <c r="AO201" s="301"/>
      <c r="AP201" s="301"/>
      <c r="AQ201" s="301"/>
      <c r="AR201" s="301"/>
      <c r="AS201" s="301"/>
      <c r="AT201" s="301"/>
      <c r="AU201" s="301"/>
      <c r="AV201" s="301"/>
      <c r="AW201" s="301"/>
      <c r="AX201" s="301"/>
      <c r="AY201" s="301"/>
      <c r="AZ201" s="301"/>
      <c r="BA201" s="301"/>
      <c r="BB201" s="301"/>
      <c r="BC201" s="301"/>
      <c r="BD201" s="301"/>
      <c r="BE201" s="301"/>
      <c r="BF201" s="301"/>
      <c r="BG201" s="301"/>
      <c r="BH201" s="301"/>
      <c r="BI201" s="301"/>
      <c r="BJ201" s="301"/>
      <c r="BK201" s="301"/>
      <c r="BL201" s="301"/>
      <c r="BM201" s="301"/>
      <c r="BN201" s="301"/>
      <c r="BO201" s="301"/>
    </row>
    <row r="202" spans="1:67" ht="15">
      <c r="A202" s="301"/>
      <c r="B202" s="7"/>
      <c r="C202" s="7"/>
      <c r="D202" s="267"/>
      <c r="E202" s="267"/>
      <c r="F202" s="353"/>
      <c r="G202" s="353"/>
      <c r="H202" s="267"/>
      <c r="I202" s="353"/>
      <c r="J202" s="7"/>
      <c r="K202" s="301"/>
      <c r="L202" s="355"/>
      <c r="M202" s="355"/>
      <c r="N202" s="355"/>
      <c r="O202" s="7"/>
      <c r="P202" s="301"/>
      <c r="Q202" s="357"/>
      <c r="R202" s="7"/>
      <c r="S202" s="301"/>
      <c r="T202" s="301"/>
      <c r="U202" s="7"/>
      <c r="V202" s="7"/>
      <c r="W202" s="301"/>
      <c r="X202" s="301"/>
      <c r="Y202" s="301"/>
      <c r="Z202" s="349"/>
      <c r="AA202" s="349"/>
      <c r="AB202" s="349"/>
      <c r="AC202" s="349"/>
      <c r="AD202" s="301"/>
      <c r="AE202" s="301"/>
      <c r="AF202" s="301"/>
      <c r="AG202" s="301"/>
      <c r="AH202" s="301"/>
      <c r="AI202" s="301"/>
      <c r="AJ202" s="301"/>
      <c r="AK202" s="301"/>
      <c r="AL202" s="301"/>
      <c r="AM202" s="301"/>
      <c r="AN202" s="301"/>
      <c r="AO202" s="301"/>
      <c r="AP202" s="301"/>
      <c r="AQ202" s="301"/>
      <c r="AR202" s="301"/>
      <c r="AS202" s="301"/>
      <c r="AT202" s="301"/>
      <c r="AU202" s="301"/>
      <c r="AV202" s="301"/>
      <c r="AW202" s="301"/>
      <c r="AX202" s="301"/>
      <c r="AY202" s="301"/>
      <c r="AZ202" s="301"/>
      <c r="BA202" s="301"/>
      <c r="BB202" s="301"/>
      <c r="BC202" s="301"/>
      <c r="BD202" s="301"/>
      <c r="BE202" s="301"/>
      <c r="BF202" s="301"/>
      <c r="BG202" s="301"/>
      <c r="BH202" s="301"/>
      <c r="BI202" s="301"/>
      <c r="BJ202" s="301"/>
      <c r="BK202" s="301"/>
      <c r="BL202" s="301"/>
      <c r="BM202" s="301"/>
      <c r="BN202" s="301"/>
      <c r="BO202" s="301"/>
    </row>
    <row r="203" spans="1:67" ht="15">
      <c r="A203" s="301"/>
      <c r="B203" s="7"/>
      <c r="C203" s="7"/>
      <c r="D203" s="267"/>
      <c r="E203" s="267"/>
      <c r="F203" s="353"/>
      <c r="G203" s="353"/>
      <c r="H203" s="267"/>
      <c r="I203" s="353"/>
      <c r="J203" s="7"/>
      <c r="K203" s="301"/>
      <c r="L203" s="355"/>
      <c r="M203" s="355"/>
      <c r="N203" s="355"/>
      <c r="O203" s="7"/>
      <c r="P203" s="301"/>
      <c r="Q203" s="357"/>
      <c r="R203" s="7"/>
      <c r="S203" s="301"/>
      <c r="T203" s="301"/>
      <c r="U203" s="7"/>
      <c r="V203" s="7"/>
      <c r="W203" s="301"/>
      <c r="X203" s="301"/>
      <c r="Y203" s="301"/>
      <c r="Z203" s="349"/>
      <c r="AA203" s="349"/>
      <c r="AB203" s="349"/>
      <c r="AC203" s="349"/>
      <c r="AD203" s="301"/>
      <c r="AE203" s="301"/>
      <c r="AF203" s="301"/>
      <c r="AG203" s="301"/>
      <c r="AH203" s="301"/>
      <c r="AI203" s="301"/>
      <c r="AJ203" s="301"/>
      <c r="AK203" s="301"/>
      <c r="AL203" s="301"/>
      <c r="AM203" s="301"/>
      <c r="AN203" s="301"/>
      <c r="AO203" s="301"/>
      <c r="AP203" s="301"/>
      <c r="AQ203" s="301"/>
      <c r="AR203" s="301"/>
      <c r="AS203" s="301"/>
      <c r="AT203" s="301"/>
      <c r="AU203" s="301"/>
      <c r="AV203" s="301"/>
      <c r="AW203" s="301"/>
      <c r="AX203" s="301"/>
      <c r="AY203" s="301"/>
      <c r="AZ203" s="301"/>
      <c r="BA203" s="301"/>
      <c r="BB203" s="301"/>
      <c r="BC203" s="301"/>
      <c r="BD203" s="301"/>
      <c r="BE203" s="301"/>
      <c r="BF203" s="301"/>
      <c r="BG203" s="301"/>
      <c r="BH203" s="301"/>
      <c r="BI203" s="301"/>
      <c r="BJ203" s="301"/>
      <c r="BK203" s="301"/>
      <c r="BL203" s="301"/>
      <c r="BM203" s="301"/>
      <c r="BN203" s="301"/>
      <c r="BO203" s="301"/>
    </row>
    <row r="204" spans="1:67" ht="15">
      <c r="A204" s="301"/>
      <c r="B204" s="7"/>
      <c r="C204" s="7"/>
      <c r="D204" s="267"/>
      <c r="E204" s="267"/>
      <c r="F204" s="353"/>
      <c r="G204" s="353"/>
      <c r="H204" s="267"/>
      <c r="I204" s="353"/>
      <c r="J204" s="7"/>
      <c r="K204" s="301"/>
      <c r="L204" s="355"/>
      <c r="M204" s="355"/>
      <c r="N204" s="355"/>
      <c r="O204" s="7"/>
      <c r="P204" s="301"/>
      <c r="Q204" s="357"/>
      <c r="R204" s="7"/>
      <c r="S204" s="301"/>
      <c r="T204" s="301"/>
      <c r="U204" s="7"/>
      <c r="V204" s="7"/>
      <c r="W204" s="301"/>
      <c r="X204" s="301"/>
      <c r="Y204" s="301"/>
      <c r="Z204" s="349"/>
      <c r="AA204" s="349"/>
      <c r="AB204" s="349"/>
      <c r="AC204" s="349"/>
      <c r="AD204" s="301"/>
      <c r="AE204" s="301"/>
      <c r="AF204" s="301"/>
      <c r="AG204" s="301"/>
      <c r="AH204" s="301"/>
      <c r="AI204" s="301"/>
      <c r="AJ204" s="301"/>
      <c r="AK204" s="301"/>
      <c r="AL204" s="301"/>
      <c r="AM204" s="301"/>
      <c r="AN204" s="301"/>
      <c r="AO204" s="301"/>
      <c r="AP204" s="301"/>
      <c r="AQ204" s="301"/>
      <c r="AR204" s="301"/>
      <c r="AS204" s="301"/>
      <c r="AT204" s="301"/>
      <c r="AU204" s="301"/>
      <c r="AV204" s="301"/>
      <c r="AW204" s="301"/>
      <c r="AX204" s="301"/>
      <c r="AY204" s="301"/>
      <c r="AZ204" s="301"/>
      <c r="BA204" s="301"/>
      <c r="BB204" s="301"/>
      <c r="BC204" s="301"/>
      <c r="BD204" s="301"/>
      <c r="BE204" s="301"/>
      <c r="BF204" s="301"/>
      <c r="BG204" s="301"/>
      <c r="BH204" s="301"/>
      <c r="BI204" s="301"/>
      <c r="BJ204" s="301"/>
      <c r="BK204" s="301"/>
      <c r="BL204" s="301"/>
      <c r="BM204" s="301"/>
      <c r="BN204" s="301"/>
      <c r="BO204" s="301"/>
    </row>
    <row r="205" spans="1:67" ht="15">
      <c r="A205" s="301"/>
      <c r="B205" s="7"/>
      <c r="C205" s="7"/>
      <c r="D205" s="267"/>
      <c r="E205" s="267"/>
      <c r="F205" s="353"/>
      <c r="G205" s="353"/>
      <c r="H205" s="267"/>
      <c r="I205" s="353"/>
      <c r="J205" s="7"/>
      <c r="K205" s="301"/>
      <c r="L205" s="355"/>
      <c r="M205" s="355"/>
      <c r="N205" s="355"/>
      <c r="O205" s="7"/>
      <c r="P205" s="301"/>
      <c r="Q205" s="357"/>
      <c r="R205" s="7"/>
      <c r="S205" s="301"/>
      <c r="T205" s="301"/>
      <c r="U205" s="7"/>
      <c r="V205" s="7"/>
      <c r="W205" s="301"/>
      <c r="X205" s="301"/>
      <c r="Y205" s="301"/>
      <c r="Z205" s="349"/>
      <c r="AA205" s="349"/>
      <c r="AB205" s="349"/>
      <c r="AC205" s="349"/>
      <c r="AD205" s="301"/>
      <c r="AE205" s="301"/>
      <c r="AF205" s="301"/>
      <c r="AG205" s="301"/>
      <c r="AH205" s="301"/>
      <c r="AI205" s="301"/>
      <c r="AJ205" s="301"/>
      <c r="AK205" s="301"/>
      <c r="AL205" s="301"/>
      <c r="AM205" s="301"/>
      <c r="AN205" s="301"/>
      <c r="AO205" s="301"/>
      <c r="AP205" s="301"/>
      <c r="AQ205" s="301"/>
      <c r="AR205" s="301"/>
      <c r="AS205" s="301"/>
      <c r="AT205" s="301"/>
      <c r="AU205" s="301"/>
      <c r="AV205" s="301"/>
      <c r="AW205" s="301"/>
      <c r="AX205" s="301"/>
      <c r="AY205" s="301"/>
      <c r="AZ205" s="301"/>
      <c r="BA205" s="301"/>
      <c r="BB205" s="301"/>
      <c r="BC205" s="301"/>
      <c r="BD205" s="301"/>
      <c r="BE205" s="301"/>
      <c r="BF205" s="301"/>
      <c r="BG205" s="301"/>
      <c r="BH205" s="301"/>
      <c r="BI205" s="301"/>
      <c r="BJ205" s="301"/>
      <c r="BK205" s="301"/>
      <c r="BL205" s="301"/>
      <c r="BM205" s="301"/>
      <c r="BN205" s="301"/>
      <c r="BO205" s="301"/>
    </row>
    <row r="206" spans="1:67" ht="15">
      <c r="A206" s="301"/>
      <c r="B206" s="7"/>
      <c r="C206" s="7"/>
      <c r="D206" s="267"/>
      <c r="E206" s="267"/>
      <c r="F206" s="353"/>
      <c r="G206" s="353"/>
      <c r="H206" s="267"/>
      <c r="I206" s="353"/>
      <c r="J206" s="7"/>
      <c r="K206" s="301"/>
      <c r="L206" s="355"/>
      <c r="M206" s="355"/>
      <c r="N206" s="355"/>
      <c r="O206" s="7"/>
      <c r="P206" s="301"/>
      <c r="Q206" s="357"/>
      <c r="R206" s="7"/>
      <c r="S206" s="301"/>
      <c r="T206" s="301"/>
      <c r="U206" s="7"/>
      <c r="V206" s="7"/>
      <c r="W206" s="301"/>
      <c r="X206" s="301"/>
      <c r="Y206" s="301"/>
      <c r="Z206" s="349"/>
      <c r="AA206" s="349"/>
      <c r="AB206" s="349"/>
      <c r="AC206" s="349"/>
      <c r="AD206" s="301"/>
      <c r="AE206" s="301"/>
      <c r="AF206" s="301"/>
      <c r="AG206" s="301"/>
      <c r="AH206" s="301"/>
      <c r="AI206" s="301"/>
      <c r="AJ206" s="301"/>
      <c r="AK206" s="301"/>
      <c r="AL206" s="301"/>
      <c r="AM206" s="301"/>
      <c r="AN206" s="301"/>
      <c r="AO206" s="301"/>
      <c r="AP206" s="301"/>
      <c r="AQ206" s="301"/>
      <c r="AR206" s="301"/>
      <c r="AS206" s="301"/>
      <c r="AT206" s="301"/>
      <c r="AU206" s="301"/>
      <c r="AV206" s="301"/>
      <c r="AW206" s="301"/>
      <c r="AX206" s="301"/>
      <c r="AY206" s="301"/>
      <c r="AZ206" s="301"/>
      <c r="BA206" s="301"/>
      <c r="BB206" s="301"/>
      <c r="BC206" s="301"/>
      <c r="BD206" s="301"/>
      <c r="BE206" s="301"/>
      <c r="BF206" s="301"/>
      <c r="BG206" s="301"/>
      <c r="BH206" s="301"/>
      <c r="BI206" s="301"/>
      <c r="BJ206" s="301"/>
      <c r="BK206" s="301"/>
      <c r="BL206" s="301"/>
      <c r="BM206" s="301"/>
      <c r="BN206" s="301"/>
      <c r="BO206" s="301"/>
    </row>
    <row r="207" spans="1:67" ht="15">
      <c r="A207" s="301"/>
      <c r="B207" s="7"/>
      <c r="C207" s="7"/>
      <c r="D207" s="267"/>
      <c r="E207" s="267"/>
      <c r="F207" s="353"/>
      <c r="G207" s="353"/>
      <c r="H207" s="267"/>
      <c r="I207" s="353"/>
      <c r="J207" s="7"/>
      <c r="K207" s="301"/>
      <c r="L207" s="355"/>
      <c r="M207" s="355"/>
      <c r="N207" s="355"/>
      <c r="O207" s="7"/>
      <c r="P207" s="301"/>
      <c r="Q207" s="357"/>
      <c r="R207" s="7"/>
      <c r="S207" s="301"/>
      <c r="T207" s="301"/>
      <c r="U207" s="7"/>
      <c r="V207" s="7"/>
      <c r="W207" s="301"/>
      <c r="X207" s="301"/>
      <c r="Y207" s="301"/>
      <c r="Z207" s="349"/>
      <c r="AA207" s="349"/>
      <c r="AB207" s="349"/>
      <c r="AC207" s="349"/>
      <c r="AD207" s="301"/>
      <c r="AE207" s="301"/>
      <c r="AF207" s="301"/>
      <c r="AG207" s="301"/>
      <c r="AH207" s="301"/>
      <c r="AI207" s="301"/>
      <c r="AJ207" s="301"/>
      <c r="AK207" s="301"/>
      <c r="AL207" s="301"/>
      <c r="AM207" s="301"/>
      <c r="AN207" s="301"/>
      <c r="AO207" s="301"/>
      <c r="AP207" s="301"/>
      <c r="AQ207" s="301"/>
      <c r="AR207" s="301"/>
      <c r="AS207" s="301"/>
      <c r="AT207" s="301"/>
      <c r="AU207" s="301"/>
      <c r="AV207" s="301"/>
      <c r="AW207" s="301"/>
      <c r="AX207" s="301"/>
      <c r="AY207" s="301"/>
      <c r="AZ207" s="301"/>
      <c r="BA207" s="301"/>
      <c r="BB207" s="301"/>
      <c r="BC207" s="301"/>
      <c r="BD207" s="301"/>
      <c r="BE207" s="301"/>
      <c r="BF207" s="301"/>
      <c r="BG207" s="301"/>
      <c r="BH207" s="301"/>
      <c r="BI207" s="301"/>
      <c r="BJ207" s="301"/>
      <c r="BK207" s="301"/>
      <c r="BL207" s="301"/>
      <c r="BM207" s="301"/>
      <c r="BN207" s="301"/>
      <c r="BO207" s="301"/>
    </row>
    <row r="208" spans="1:67" ht="15">
      <c r="A208" s="301"/>
      <c r="B208" s="7"/>
      <c r="C208" s="7"/>
      <c r="D208" s="267"/>
      <c r="E208" s="267"/>
      <c r="F208" s="353"/>
      <c r="G208" s="353"/>
      <c r="H208" s="267"/>
      <c r="I208" s="353"/>
      <c r="J208" s="7"/>
      <c r="K208" s="301"/>
      <c r="L208" s="355"/>
      <c r="M208" s="355"/>
      <c r="N208" s="355"/>
      <c r="O208" s="7"/>
      <c r="P208" s="301"/>
      <c r="Q208" s="357"/>
      <c r="R208" s="7"/>
      <c r="S208" s="301"/>
      <c r="T208" s="301"/>
      <c r="U208" s="7"/>
      <c r="V208" s="7"/>
      <c r="W208" s="301"/>
      <c r="X208" s="301"/>
      <c r="Y208" s="301"/>
      <c r="Z208" s="349"/>
      <c r="AA208" s="349"/>
      <c r="AB208" s="349"/>
      <c r="AC208" s="349"/>
      <c r="AD208" s="301"/>
      <c r="AE208" s="301"/>
      <c r="AF208" s="301"/>
      <c r="AG208" s="301"/>
      <c r="AH208" s="301"/>
      <c r="AI208" s="301"/>
      <c r="AJ208" s="301"/>
      <c r="AK208" s="301"/>
      <c r="AL208" s="301"/>
      <c r="AM208" s="301"/>
      <c r="AN208" s="301"/>
      <c r="AO208" s="301"/>
      <c r="AP208" s="301"/>
      <c r="AQ208" s="301"/>
      <c r="AR208" s="301"/>
      <c r="AS208" s="301"/>
      <c r="AT208" s="301"/>
      <c r="AU208" s="301"/>
      <c r="AV208" s="301"/>
      <c r="AW208" s="301"/>
      <c r="AX208" s="301"/>
      <c r="AY208" s="301"/>
      <c r="AZ208" s="301"/>
      <c r="BA208" s="301"/>
      <c r="BB208" s="301"/>
      <c r="BC208" s="301"/>
      <c r="BD208" s="301"/>
      <c r="BE208" s="301"/>
      <c r="BF208" s="301"/>
      <c r="BG208" s="301"/>
      <c r="BH208" s="301"/>
      <c r="BI208" s="301"/>
      <c r="BJ208" s="301"/>
      <c r="BK208" s="301"/>
      <c r="BL208" s="301"/>
      <c r="BM208" s="301"/>
      <c r="BN208" s="301"/>
      <c r="BO208" s="301"/>
    </row>
    <row r="209" spans="1:67" ht="15">
      <c r="A209" s="301"/>
      <c r="B209" s="7"/>
      <c r="C209" s="7"/>
      <c r="D209" s="267"/>
      <c r="E209" s="267"/>
      <c r="F209" s="353"/>
      <c r="G209" s="353"/>
      <c r="H209" s="267"/>
      <c r="I209" s="353"/>
      <c r="J209" s="7"/>
      <c r="K209" s="301"/>
      <c r="L209" s="355"/>
      <c r="M209" s="355"/>
      <c r="N209" s="355"/>
      <c r="O209" s="7"/>
      <c r="P209" s="301"/>
      <c r="Q209" s="357"/>
      <c r="R209" s="7"/>
      <c r="S209" s="301"/>
      <c r="T209" s="301"/>
      <c r="U209" s="7"/>
      <c r="V209" s="7"/>
      <c r="W209" s="301"/>
      <c r="X209" s="301"/>
      <c r="Y209" s="301"/>
      <c r="Z209" s="349"/>
      <c r="AA209" s="349"/>
      <c r="AB209" s="349"/>
      <c r="AC209" s="349"/>
      <c r="AD209" s="301"/>
      <c r="AE209" s="301"/>
      <c r="AF209" s="301"/>
      <c r="AG209" s="301"/>
      <c r="AH209" s="301"/>
      <c r="AI209" s="301"/>
      <c r="AJ209" s="301"/>
      <c r="AK209" s="301"/>
      <c r="AL209" s="301"/>
      <c r="AM209" s="301"/>
      <c r="AN209" s="301"/>
      <c r="AO209" s="301"/>
      <c r="AP209" s="301"/>
      <c r="AQ209" s="301"/>
      <c r="AR209" s="301"/>
      <c r="AS209" s="301"/>
      <c r="AT209" s="301"/>
      <c r="AU209" s="301"/>
      <c r="AV209" s="301"/>
      <c r="AW209" s="301"/>
      <c r="AX209" s="301"/>
      <c r="AY209" s="301"/>
      <c r="AZ209" s="301"/>
      <c r="BA209" s="301"/>
      <c r="BB209" s="301"/>
      <c r="BC209" s="301"/>
      <c r="BD209" s="301"/>
      <c r="BE209" s="301"/>
      <c r="BF209" s="301"/>
      <c r="BG209" s="301"/>
      <c r="BH209" s="301"/>
      <c r="BI209" s="301"/>
      <c r="BJ209" s="301"/>
      <c r="BK209" s="301"/>
      <c r="BL209" s="301"/>
      <c r="BM209" s="301"/>
      <c r="BN209" s="301"/>
      <c r="BO209" s="301"/>
    </row>
    <row r="210" spans="1:67" ht="15">
      <c r="A210" s="301"/>
      <c r="B210" s="7"/>
      <c r="C210" s="7"/>
      <c r="D210" s="267"/>
      <c r="E210" s="267"/>
      <c r="F210" s="353"/>
      <c r="G210" s="353"/>
      <c r="H210" s="267"/>
      <c r="I210" s="353"/>
      <c r="J210" s="7"/>
      <c r="K210" s="301"/>
      <c r="L210" s="355"/>
      <c r="M210" s="355"/>
      <c r="N210" s="355"/>
      <c r="O210" s="7"/>
      <c r="P210" s="301"/>
      <c r="Q210" s="357"/>
      <c r="R210" s="7"/>
      <c r="S210" s="301"/>
      <c r="T210" s="301"/>
      <c r="U210" s="7"/>
      <c r="V210" s="7"/>
      <c r="W210" s="301"/>
      <c r="X210" s="301"/>
      <c r="Y210" s="301"/>
      <c r="Z210" s="349"/>
      <c r="AA210" s="349"/>
      <c r="AB210" s="349"/>
      <c r="AC210" s="349"/>
      <c r="AD210" s="301"/>
      <c r="AE210" s="301"/>
      <c r="AF210" s="301"/>
      <c r="AG210" s="301"/>
      <c r="AH210" s="301"/>
      <c r="AI210" s="301"/>
      <c r="AJ210" s="301"/>
      <c r="AK210" s="301"/>
      <c r="AL210" s="301"/>
      <c r="AM210" s="301"/>
      <c r="AN210" s="301"/>
      <c r="AO210" s="301"/>
      <c r="AP210" s="301"/>
      <c r="AQ210" s="301"/>
      <c r="AR210" s="301"/>
      <c r="AS210" s="301"/>
      <c r="AT210" s="301"/>
      <c r="AU210" s="301"/>
      <c r="AV210" s="301"/>
      <c r="AW210" s="301"/>
      <c r="AX210" s="301"/>
      <c r="AY210" s="301"/>
      <c r="AZ210" s="301"/>
      <c r="BA210" s="301"/>
      <c r="BB210" s="301"/>
      <c r="BC210" s="301"/>
      <c r="BD210" s="301"/>
      <c r="BE210" s="301"/>
      <c r="BF210" s="301"/>
      <c r="BG210" s="301"/>
      <c r="BH210" s="301"/>
      <c r="BI210" s="301"/>
      <c r="BJ210" s="301"/>
      <c r="BK210" s="301"/>
      <c r="BL210" s="301"/>
      <c r="BM210" s="301"/>
      <c r="BN210" s="301"/>
      <c r="BO210" s="301"/>
    </row>
    <row r="211" spans="1:67" ht="15">
      <c r="A211" s="301"/>
      <c r="B211" s="7"/>
      <c r="C211" s="7"/>
      <c r="D211" s="267"/>
      <c r="E211" s="267"/>
      <c r="F211" s="353"/>
      <c r="G211" s="353"/>
      <c r="H211" s="267"/>
      <c r="I211" s="353"/>
      <c r="J211" s="7"/>
      <c r="K211" s="301"/>
      <c r="L211" s="355"/>
      <c r="M211" s="355"/>
      <c r="N211" s="355"/>
      <c r="O211" s="7"/>
      <c r="P211" s="301"/>
      <c r="Q211" s="357"/>
      <c r="R211" s="7"/>
      <c r="S211" s="301"/>
      <c r="T211" s="301"/>
      <c r="U211" s="7"/>
      <c r="V211" s="7"/>
      <c r="W211" s="301"/>
      <c r="X211" s="301"/>
      <c r="Y211" s="301"/>
      <c r="Z211" s="349"/>
      <c r="AA211" s="349"/>
      <c r="AB211" s="349"/>
      <c r="AC211" s="349"/>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1"/>
      <c r="AY211" s="301"/>
      <c r="AZ211" s="301"/>
      <c r="BA211" s="301"/>
      <c r="BB211" s="301"/>
      <c r="BC211" s="301"/>
      <c r="BD211" s="301"/>
      <c r="BE211" s="301"/>
      <c r="BF211" s="301"/>
      <c r="BG211" s="301"/>
      <c r="BH211" s="301"/>
      <c r="BI211" s="301"/>
      <c r="BJ211" s="301"/>
      <c r="BK211" s="301"/>
      <c r="BL211" s="301"/>
      <c r="BM211" s="301"/>
      <c r="BN211" s="301"/>
      <c r="BO211" s="301"/>
    </row>
    <row r="212" spans="1:67" ht="15">
      <c r="A212" s="301"/>
      <c r="B212" s="7"/>
      <c r="C212" s="7"/>
      <c r="D212" s="267"/>
      <c r="E212" s="267"/>
      <c r="F212" s="353"/>
      <c r="G212" s="353"/>
      <c r="H212" s="267"/>
      <c r="I212" s="353"/>
      <c r="J212" s="7"/>
      <c r="K212" s="301"/>
      <c r="L212" s="355"/>
      <c r="M212" s="355"/>
      <c r="N212" s="355"/>
      <c r="O212" s="7"/>
      <c r="P212" s="301"/>
      <c r="Q212" s="357"/>
      <c r="R212" s="7"/>
      <c r="S212" s="301"/>
      <c r="T212" s="301"/>
      <c r="U212" s="7"/>
      <c r="V212" s="7"/>
      <c r="W212" s="301"/>
      <c r="X212" s="301"/>
      <c r="Y212" s="301"/>
      <c r="Z212" s="349"/>
      <c r="AA212" s="349"/>
      <c r="AB212" s="349"/>
      <c r="AC212" s="349"/>
      <c r="AD212" s="301"/>
      <c r="AE212" s="301"/>
      <c r="AF212" s="301"/>
      <c r="AG212" s="301"/>
      <c r="AH212" s="301"/>
      <c r="AI212" s="301"/>
      <c r="AJ212" s="301"/>
      <c r="AK212" s="301"/>
      <c r="AL212" s="301"/>
      <c r="AM212" s="301"/>
      <c r="AN212" s="301"/>
      <c r="AO212" s="301"/>
      <c r="AP212" s="301"/>
      <c r="AQ212" s="301"/>
      <c r="AR212" s="301"/>
      <c r="AS212" s="301"/>
      <c r="AT212" s="301"/>
      <c r="AU212" s="301"/>
      <c r="AV212" s="301"/>
      <c r="AW212" s="301"/>
      <c r="AX212" s="301"/>
      <c r="AY212" s="301"/>
      <c r="AZ212" s="301"/>
      <c r="BA212" s="301"/>
      <c r="BB212" s="301"/>
      <c r="BC212" s="301"/>
      <c r="BD212" s="301"/>
      <c r="BE212" s="301"/>
      <c r="BF212" s="301"/>
      <c r="BG212" s="301"/>
      <c r="BH212" s="301"/>
      <c r="BI212" s="301"/>
      <c r="BJ212" s="301"/>
      <c r="BK212" s="301"/>
      <c r="BL212" s="301"/>
      <c r="BM212" s="301"/>
      <c r="BN212" s="301"/>
      <c r="BO212" s="301"/>
    </row>
    <row r="213" spans="1:67" ht="15">
      <c r="A213" s="301"/>
      <c r="B213" s="7"/>
      <c r="C213" s="7"/>
      <c r="D213" s="267"/>
      <c r="E213" s="267"/>
      <c r="F213" s="353"/>
      <c r="G213" s="353"/>
      <c r="H213" s="267"/>
      <c r="I213" s="353"/>
      <c r="J213" s="7"/>
      <c r="K213" s="301"/>
      <c r="L213" s="355"/>
      <c r="M213" s="355"/>
      <c r="N213" s="355"/>
      <c r="O213" s="7"/>
      <c r="P213" s="301"/>
      <c r="Q213" s="357"/>
      <c r="R213" s="7"/>
      <c r="S213" s="301"/>
      <c r="T213" s="301"/>
      <c r="U213" s="7"/>
      <c r="V213" s="7"/>
      <c r="W213" s="301"/>
      <c r="X213" s="301"/>
      <c r="Y213" s="301"/>
      <c r="Z213" s="349"/>
      <c r="AA213" s="349"/>
      <c r="AB213" s="349"/>
      <c r="AC213" s="349"/>
      <c r="AD213" s="301"/>
      <c r="AE213" s="301"/>
      <c r="AF213" s="301"/>
      <c r="AG213" s="301"/>
      <c r="AH213" s="301"/>
      <c r="AI213" s="301"/>
      <c r="AJ213" s="301"/>
      <c r="AK213" s="301"/>
      <c r="AL213" s="301"/>
      <c r="AM213" s="301"/>
      <c r="AN213" s="301"/>
      <c r="AO213" s="301"/>
      <c r="AP213" s="301"/>
      <c r="AQ213" s="301"/>
      <c r="AR213" s="301"/>
      <c r="AS213" s="301"/>
      <c r="AT213" s="301"/>
      <c r="AU213" s="301"/>
      <c r="AV213" s="301"/>
      <c r="AW213" s="301"/>
      <c r="AX213" s="301"/>
      <c r="AY213" s="301"/>
      <c r="AZ213" s="301"/>
      <c r="BA213" s="301"/>
      <c r="BB213" s="301"/>
      <c r="BC213" s="301"/>
      <c r="BD213" s="301"/>
      <c r="BE213" s="301"/>
      <c r="BF213" s="301"/>
      <c r="BG213" s="301"/>
      <c r="BH213" s="301"/>
      <c r="BI213" s="301"/>
      <c r="BJ213" s="301"/>
      <c r="BK213" s="301"/>
      <c r="BL213" s="301"/>
      <c r="BM213" s="301"/>
      <c r="BN213" s="301"/>
      <c r="BO213" s="301"/>
    </row>
    <row r="214" spans="1:67" ht="15">
      <c r="A214" s="301"/>
      <c r="B214" s="7"/>
      <c r="C214" s="7"/>
      <c r="D214" s="267"/>
      <c r="E214" s="267"/>
      <c r="F214" s="353"/>
      <c r="G214" s="353"/>
      <c r="H214" s="267"/>
      <c r="I214" s="353"/>
      <c r="J214" s="7"/>
      <c r="K214" s="301"/>
      <c r="L214" s="355"/>
      <c r="M214" s="355"/>
      <c r="N214" s="355"/>
      <c r="O214" s="7"/>
      <c r="P214" s="301"/>
      <c r="Q214" s="357"/>
      <c r="R214" s="7"/>
      <c r="S214" s="301"/>
      <c r="T214" s="301"/>
      <c r="U214" s="7"/>
      <c r="V214" s="7"/>
      <c r="W214" s="301"/>
      <c r="X214" s="301"/>
      <c r="Y214" s="301"/>
      <c r="Z214" s="349"/>
      <c r="AA214" s="349"/>
      <c r="AB214" s="349"/>
      <c r="AC214" s="349"/>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1"/>
      <c r="AY214" s="301"/>
      <c r="AZ214" s="301"/>
      <c r="BA214" s="301"/>
      <c r="BB214" s="301"/>
      <c r="BC214" s="301"/>
      <c r="BD214" s="301"/>
      <c r="BE214" s="301"/>
      <c r="BF214" s="301"/>
      <c r="BG214" s="301"/>
      <c r="BH214" s="301"/>
      <c r="BI214" s="301"/>
      <c r="BJ214" s="301"/>
      <c r="BK214" s="301"/>
      <c r="BL214" s="301"/>
      <c r="BM214" s="301"/>
      <c r="BN214" s="301"/>
      <c r="BO214" s="301"/>
    </row>
    <row r="215" spans="1:67" ht="15">
      <c r="A215" s="301"/>
      <c r="B215" s="7"/>
      <c r="C215" s="7"/>
      <c r="D215" s="267"/>
      <c r="E215" s="267"/>
      <c r="F215" s="353"/>
      <c r="G215" s="353"/>
      <c r="H215" s="267"/>
      <c r="I215" s="353"/>
      <c r="J215" s="7"/>
      <c r="K215" s="301"/>
      <c r="L215" s="355"/>
      <c r="M215" s="355"/>
      <c r="N215" s="355"/>
      <c r="O215" s="7"/>
      <c r="P215" s="301"/>
      <c r="Q215" s="357"/>
      <c r="R215" s="7"/>
      <c r="S215" s="301"/>
      <c r="T215" s="301"/>
      <c r="U215" s="7"/>
      <c r="V215" s="7"/>
      <c r="W215" s="301"/>
      <c r="X215" s="301"/>
      <c r="Y215" s="301"/>
      <c r="Z215" s="349"/>
      <c r="AA215" s="349"/>
      <c r="AB215" s="349"/>
      <c r="AC215" s="349"/>
      <c r="AD215" s="301"/>
      <c r="AE215" s="301"/>
      <c r="AF215" s="301"/>
      <c r="AG215" s="301"/>
      <c r="AH215" s="301"/>
      <c r="AI215" s="301"/>
      <c r="AJ215" s="301"/>
      <c r="AK215" s="301"/>
      <c r="AL215" s="301"/>
      <c r="AM215" s="301"/>
      <c r="AN215" s="301"/>
      <c r="AO215" s="301"/>
      <c r="AP215" s="301"/>
      <c r="AQ215" s="301"/>
      <c r="AR215" s="301"/>
      <c r="AS215" s="301"/>
      <c r="AT215" s="301"/>
      <c r="AU215" s="301"/>
      <c r="AV215" s="301"/>
      <c r="AW215" s="301"/>
      <c r="AX215" s="301"/>
      <c r="AY215" s="301"/>
      <c r="AZ215" s="301"/>
      <c r="BA215" s="301"/>
      <c r="BB215" s="301"/>
      <c r="BC215" s="301"/>
      <c r="BD215" s="301"/>
      <c r="BE215" s="301"/>
      <c r="BF215" s="301"/>
      <c r="BG215" s="301"/>
      <c r="BH215" s="301"/>
      <c r="BI215" s="301"/>
      <c r="BJ215" s="301"/>
      <c r="BK215" s="301"/>
      <c r="BL215" s="301"/>
      <c r="BM215" s="301"/>
      <c r="BN215" s="301"/>
      <c r="BO215" s="301"/>
    </row>
    <row r="216" spans="1:67" ht="15">
      <c r="A216" s="301"/>
      <c r="B216" s="7"/>
      <c r="C216" s="7"/>
      <c r="D216" s="267"/>
      <c r="E216" s="267"/>
      <c r="F216" s="353"/>
      <c r="G216" s="353"/>
      <c r="H216" s="267"/>
      <c r="I216" s="353"/>
      <c r="J216" s="7"/>
      <c r="K216" s="301"/>
      <c r="L216" s="355"/>
      <c r="M216" s="355"/>
      <c r="N216" s="355"/>
      <c r="O216" s="7"/>
      <c r="P216" s="301"/>
      <c r="Q216" s="357"/>
      <c r="R216" s="7"/>
      <c r="S216" s="301"/>
      <c r="T216" s="301"/>
      <c r="U216" s="7"/>
      <c r="V216" s="7"/>
      <c r="W216" s="301"/>
      <c r="X216" s="301"/>
      <c r="Y216" s="301"/>
      <c r="Z216" s="349"/>
      <c r="AA216" s="349"/>
      <c r="AB216" s="349"/>
      <c r="AC216" s="349"/>
      <c r="AD216" s="301"/>
      <c r="AE216" s="301"/>
      <c r="AF216" s="301"/>
      <c r="AG216" s="301"/>
      <c r="AH216" s="301"/>
      <c r="AI216" s="301"/>
      <c r="AJ216" s="301"/>
      <c r="AK216" s="301"/>
      <c r="AL216" s="301"/>
      <c r="AM216" s="301"/>
      <c r="AN216" s="301"/>
      <c r="AO216" s="301"/>
      <c r="AP216" s="301"/>
      <c r="AQ216" s="301"/>
      <c r="AR216" s="301"/>
      <c r="AS216" s="301"/>
      <c r="AT216" s="301"/>
      <c r="AU216" s="301"/>
      <c r="AV216" s="301"/>
      <c r="AW216" s="301"/>
      <c r="AX216" s="301"/>
      <c r="AY216" s="301"/>
      <c r="AZ216" s="301"/>
      <c r="BA216" s="301"/>
      <c r="BB216" s="301"/>
      <c r="BC216" s="301"/>
      <c r="BD216" s="301"/>
      <c r="BE216" s="301"/>
      <c r="BF216" s="301"/>
      <c r="BG216" s="301"/>
      <c r="BH216" s="301"/>
      <c r="BI216" s="301"/>
      <c r="BJ216" s="301"/>
      <c r="BK216" s="301"/>
      <c r="BL216" s="301"/>
      <c r="BM216" s="301"/>
      <c r="BN216" s="301"/>
      <c r="BO216" s="301"/>
    </row>
    <row r="217" spans="1:67" ht="15">
      <c r="A217" s="301"/>
      <c r="B217" s="7"/>
      <c r="C217" s="7"/>
      <c r="D217" s="267"/>
      <c r="E217" s="267"/>
      <c r="F217" s="353"/>
      <c r="G217" s="353"/>
      <c r="H217" s="267"/>
      <c r="I217" s="353"/>
      <c r="J217" s="7"/>
      <c r="K217" s="301"/>
      <c r="L217" s="355"/>
      <c r="M217" s="355"/>
      <c r="N217" s="355"/>
      <c r="O217" s="7"/>
      <c r="P217" s="301"/>
      <c r="Q217" s="357"/>
      <c r="R217" s="7"/>
      <c r="S217" s="301"/>
      <c r="T217" s="301"/>
      <c r="U217" s="7"/>
      <c r="V217" s="7"/>
      <c r="W217" s="301"/>
      <c r="X217" s="301"/>
      <c r="Y217" s="301"/>
      <c r="Z217" s="349"/>
      <c r="AA217" s="349"/>
      <c r="AB217" s="349"/>
      <c r="AC217" s="349"/>
      <c r="AD217" s="301"/>
      <c r="AE217" s="301"/>
      <c r="AF217" s="301"/>
      <c r="AG217" s="301"/>
      <c r="AH217" s="301"/>
      <c r="AI217" s="301"/>
      <c r="AJ217" s="301"/>
      <c r="AK217" s="301"/>
      <c r="AL217" s="301"/>
      <c r="AM217" s="301"/>
      <c r="AN217" s="301"/>
      <c r="AO217" s="301"/>
      <c r="AP217" s="301"/>
      <c r="AQ217" s="301"/>
      <c r="AR217" s="301"/>
      <c r="AS217" s="301"/>
      <c r="AT217" s="301"/>
      <c r="AU217" s="301"/>
      <c r="AV217" s="301"/>
      <c r="AW217" s="301"/>
      <c r="AX217" s="301"/>
      <c r="AY217" s="301"/>
      <c r="AZ217" s="301"/>
      <c r="BA217" s="301"/>
      <c r="BB217" s="301"/>
      <c r="BC217" s="301"/>
      <c r="BD217" s="301"/>
      <c r="BE217" s="301"/>
      <c r="BF217" s="301"/>
      <c r="BG217" s="301"/>
      <c r="BH217" s="301"/>
      <c r="BI217" s="301"/>
      <c r="BJ217" s="301"/>
      <c r="BK217" s="301"/>
      <c r="BL217" s="301"/>
      <c r="BM217" s="301"/>
      <c r="BN217" s="301"/>
      <c r="BO217" s="301"/>
    </row>
    <row r="218" spans="1:67" ht="15">
      <c r="A218" s="301"/>
      <c r="B218" s="7"/>
      <c r="C218" s="7"/>
      <c r="D218" s="267"/>
      <c r="E218" s="267"/>
      <c r="F218" s="353"/>
      <c r="G218" s="353"/>
      <c r="H218" s="267"/>
      <c r="I218" s="353"/>
      <c r="J218" s="7"/>
      <c r="K218" s="301"/>
      <c r="L218" s="355"/>
      <c r="M218" s="355"/>
      <c r="N218" s="355"/>
      <c r="O218" s="7"/>
      <c r="P218" s="301"/>
      <c r="Q218" s="357"/>
      <c r="R218" s="7"/>
      <c r="S218" s="301"/>
      <c r="T218" s="301"/>
      <c r="U218" s="7"/>
      <c r="V218" s="7"/>
      <c r="W218" s="301"/>
      <c r="X218" s="301"/>
      <c r="Y218" s="301"/>
      <c r="Z218" s="349"/>
      <c r="AA218" s="349"/>
      <c r="AB218" s="349"/>
      <c r="AC218" s="349"/>
      <c r="AD218" s="301"/>
      <c r="AE218" s="301"/>
      <c r="AF218" s="301"/>
      <c r="AG218" s="301"/>
      <c r="AH218" s="301"/>
      <c r="AI218" s="301"/>
      <c r="AJ218" s="301"/>
      <c r="AK218" s="301"/>
      <c r="AL218" s="301"/>
      <c r="AM218" s="301"/>
      <c r="AN218" s="301"/>
      <c r="AO218" s="301"/>
      <c r="AP218" s="301"/>
      <c r="AQ218" s="301"/>
      <c r="AR218" s="301"/>
      <c r="AS218" s="301"/>
      <c r="AT218" s="301"/>
      <c r="AU218" s="301"/>
      <c r="AV218" s="301"/>
      <c r="AW218" s="301"/>
      <c r="AX218" s="301"/>
      <c r="AY218" s="301"/>
      <c r="AZ218" s="301"/>
      <c r="BA218" s="301"/>
      <c r="BB218" s="301"/>
      <c r="BC218" s="301"/>
      <c r="BD218" s="301"/>
      <c r="BE218" s="301"/>
      <c r="BF218" s="301"/>
      <c r="BG218" s="301"/>
      <c r="BH218" s="301"/>
      <c r="BI218" s="301"/>
      <c r="BJ218" s="301"/>
      <c r="BK218" s="301"/>
      <c r="BL218" s="301"/>
      <c r="BM218" s="301"/>
      <c r="BN218" s="301"/>
      <c r="BO218" s="301"/>
    </row>
    <row r="219" spans="1:67" ht="15">
      <c r="A219" s="301"/>
      <c r="B219" s="7"/>
      <c r="C219" s="7"/>
      <c r="D219" s="267"/>
      <c r="E219" s="267"/>
      <c r="F219" s="353"/>
      <c r="G219" s="353"/>
      <c r="H219" s="267"/>
      <c r="I219" s="353"/>
      <c r="J219" s="7"/>
      <c r="K219" s="301"/>
      <c r="L219" s="355"/>
      <c r="M219" s="355"/>
      <c r="N219" s="355"/>
      <c r="O219" s="7"/>
      <c r="P219" s="301"/>
      <c r="Q219" s="357"/>
      <c r="R219" s="7"/>
      <c r="S219" s="301"/>
      <c r="T219" s="301"/>
      <c r="U219" s="7"/>
      <c r="V219" s="7"/>
      <c r="W219" s="301"/>
      <c r="X219" s="301"/>
      <c r="Y219" s="301"/>
      <c r="Z219" s="349"/>
      <c r="AA219" s="349"/>
      <c r="AB219" s="349"/>
      <c r="AC219" s="349"/>
      <c r="AD219" s="301"/>
      <c r="AE219" s="301"/>
      <c r="AF219" s="301"/>
      <c r="AG219" s="301"/>
      <c r="AH219" s="301"/>
      <c r="AI219" s="301"/>
      <c r="AJ219" s="301"/>
      <c r="AK219" s="301"/>
      <c r="AL219" s="301"/>
      <c r="AM219" s="301"/>
      <c r="AN219" s="301"/>
      <c r="AO219" s="301"/>
      <c r="AP219" s="301"/>
      <c r="AQ219" s="301"/>
      <c r="AR219" s="301"/>
      <c r="AS219" s="301"/>
      <c r="AT219" s="301"/>
      <c r="AU219" s="301"/>
      <c r="AV219" s="301"/>
      <c r="AW219" s="301"/>
      <c r="AX219" s="301"/>
      <c r="AY219" s="301"/>
      <c r="AZ219" s="301"/>
      <c r="BA219" s="301"/>
      <c r="BB219" s="301"/>
      <c r="BC219" s="301"/>
      <c r="BD219" s="301"/>
      <c r="BE219" s="301"/>
      <c r="BF219" s="301"/>
      <c r="BG219" s="301"/>
      <c r="BH219" s="301"/>
      <c r="BI219" s="301"/>
      <c r="BJ219" s="301"/>
      <c r="BK219" s="301"/>
      <c r="BL219" s="301"/>
      <c r="BM219" s="301"/>
      <c r="BN219" s="301"/>
      <c r="BO219" s="301"/>
    </row>
    <row r="220" spans="1:67" ht="15">
      <c r="A220" s="301"/>
      <c r="B220" s="7"/>
      <c r="C220" s="7"/>
      <c r="D220" s="267"/>
      <c r="E220" s="267"/>
      <c r="F220" s="353"/>
      <c r="G220" s="353"/>
      <c r="H220" s="267"/>
      <c r="I220" s="353"/>
      <c r="J220" s="7"/>
      <c r="K220" s="301"/>
      <c r="L220" s="355"/>
      <c r="M220" s="355"/>
      <c r="N220" s="355"/>
      <c r="O220" s="7"/>
      <c r="P220" s="301"/>
      <c r="Q220" s="357"/>
      <c r="R220" s="7"/>
      <c r="S220" s="301"/>
      <c r="T220" s="301"/>
      <c r="U220" s="7"/>
      <c r="V220" s="7"/>
      <c r="W220" s="301"/>
      <c r="X220" s="301"/>
      <c r="Y220" s="301"/>
      <c r="Z220" s="349"/>
      <c r="AA220" s="349"/>
      <c r="AB220" s="349"/>
      <c r="AC220" s="349"/>
      <c r="AD220" s="301"/>
      <c r="AE220" s="301"/>
      <c r="AF220" s="301"/>
      <c r="AG220" s="301"/>
      <c r="AH220" s="301"/>
      <c r="AI220" s="301"/>
      <c r="AJ220" s="301"/>
      <c r="AK220" s="301"/>
      <c r="AL220" s="301"/>
      <c r="AM220" s="301"/>
      <c r="AN220" s="301"/>
      <c r="AO220" s="301"/>
      <c r="AP220" s="301"/>
      <c r="AQ220" s="301"/>
      <c r="AR220" s="301"/>
      <c r="AS220" s="301"/>
      <c r="AT220" s="301"/>
      <c r="AU220" s="301"/>
      <c r="AV220" s="301"/>
      <c r="AW220" s="301"/>
      <c r="AX220" s="301"/>
      <c r="AY220" s="301"/>
      <c r="AZ220" s="301"/>
      <c r="BA220" s="301"/>
      <c r="BB220" s="301"/>
      <c r="BC220" s="301"/>
      <c r="BD220" s="301"/>
      <c r="BE220" s="301"/>
      <c r="BF220" s="301"/>
      <c r="BG220" s="301"/>
      <c r="BH220" s="301"/>
      <c r="BI220" s="301"/>
      <c r="BJ220" s="301"/>
      <c r="BK220" s="301"/>
      <c r="BL220" s="301"/>
      <c r="BM220" s="301"/>
      <c r="BN220" s="301"/>
      <c r="BO220" s="301"/>
    </row>
    <row r="221" spans="1:67" ht="15">
      <c r="A221" s="301"/>
      <c r="B221" s="7"/>
      <c r="C221" s="7"/>
      <c r="D221" s="267"/>
      <c r="E221" s="267"/>
      <c r="F221" s="353"/>
      <c r="G221" s="353"/>
      <c r="H221" s="267"/>
      <c r="I221" s="353"/>
      <c r="J221" s="7"/>
      <c r="K221" s="301"/>
      <c r="L221" s="355"/>
      <c r="M221" s="355"/>
      <c r="N221" s="355"/>
      <c r="O221" s="7"/>
      <c r="P221" s="301"/>
      <c r="Q221" s="357"/>
      <c r="R221" s="7"/>
      <c r="S221" s="301"/>
      <c r="T221" s="301"/>
      <c r="U221" s="7"/>
      <c r="V221" s="7"/>
      <c r="W221" s="301"/>
      <c r="X221" s="301"/>
      <c r="Y221" s="301"/>
      <c r="Z221" s="349"/>
      <c r="AA221" s="349"/>
      <c r="AB221" s="349"/>
      <c r="AC221" s="349"/>
      <c r="AD221" s="301"/>
      <c r="AE221" s="301"/>
      <c r="AF221" s="301"/>
      <c r="AG221" s="301"/>
      <c r="AH221" s="301"/>
      <c r="AI221" s="301"/>
      <c r="AJ221" s="301"/>
      <c r="AK221" s="301"/>
      <c r="AL221" s="301"/>
      <c r="AM221" s="301"/>
      <c r="AN221" s="301"/>
      <c r="AO221" s="301"/>
      <c r="AP221" s="301"/>
      <c r="AQ221" s="301"/>
      <c r="AR221" s="301"/>
      <c r="AS221" s="301"/>
      <c r="AT221" s="301"/>
      <c r="AU221" s="301"/>
      <c r="AV221" s="301"/>
      <c r="AW221" s="301"/>
      <c r="AX221" s="301"/>
      <c r="AY221" s="301"/>
      <c r="AZ221" s="301"/>
      <c r="BA221" s="301"/>
      <c r="BB221" s="301"/>
      <c r="BC221" s="301"/>
      <c r="BD221" s="301"/>
      <c r="BE221" s="301"/>
      <c r="BF221" s="301"/>
      <c r="BG221" s="301"/>
      <c r="BH221" s="301"/>
      <c r="BI221" s="301"/>
      <c r="BJ221" s="301"/>
      <c r="BK221" s="301"/>
      <c r="BL221" s="301"/>
      <c r="BM221" s="301"/>
      <c r="BN221" s="301"/>
      <c r="BO221" s="301"/>
    </row>
    <row r="222" spans="1:67" ht="15">
      <c r="A222" s="301"/>
      <c r="B222" s="7"/>
      <c r="C222" s="7"/>
      <c r="D222" s="267"/>
      <c r="E222" s="267"/>
      <c r="F222" s="353"/>
      <c r="G222" s="353"/>
      <c r="H222" s="267"/>
      <c r="I222" s="353"/>
      <c r="J222" s="7"/>
      <c r="K222" s="301"/>
      <c r="L222" s="355"/>
      <c r="M222" s="355"/>
      <c r="N222" s="355"/>
      <c r="O222" s="7"/>
      <c r="P222" s="301"/>
      <c r="Q222" s="357"/>
      <c r="R222" s="7"/>
      <c r="S222" s="301"/>
      <c r="T222" s="301"/>
      <c r="U222" s="7"/>
      <c r="V222" s="7"/>
      <c r="W222" s="301"/>
      <c r="X222" s="301"/>
      <c r="Y222" s="301"/>
      <c r="Z222" s="349"/>
      <c r="AA222" s="349"/>
      <c r="AB222" s="349"/>
      <c r="AC222" s="349"/>
      <c r="AD222" s="301"/>
      <c r="AE222" s="301"/>
      <c r="AF222" s="301"/>
      <c r="AG222" s="301"/>
      <c r="AH222" s="301"/>
      <c r="AI222" s="301"/>
      <c r="AJ222" s="301"/>
      <c r="AK222" s="301"/>
      <c r="AL222" s="301"/>
      <c r="AM222" s="301"/>
      <c r="AN222" s="301"/>
      <c r="AO222" s="301"/>
      <c r="AP222" s="301"/>
      <c r="AQ222" s="301"/>
      <c r="AR222" s="301"/>
      <c r="AS222" s="301"/>
      <c r="AT222" s="301"/>
      <c r="AU222" s="301"/>
      <c r="AV222" s="301"/>
      <c r="AW222" s="301"/>
      <c r="AX222" s="301"/>
      <c r="AY222" s="301"/>
      <c r="AZ222" s="301"/>
      <c r="BA222" s="301"/>
      <c r="BB222" s="301"/>
      <c r="BC222" s="301"/>
      <c r="BD222" s="301"/>
      <c r="BE222" s="301"/>
      <c r="BF222" s="301"/>
      <c r="BG222" s="301"/>
      <c r="BH222" s="301"/>
      <c r="BI222" s="301"/>
      <c r="BJ222" s="301"/>
      <c r="BK222" s="301"/>
      <c r="BL222" s="301"/>
      <c r="BM222" s="301"/>
      <c r="BN222" s="301"/>
      <c r="BO222" s="301"/>
    </row>
    <row r="223" spans="1:67" ht="15">
      <c r="A223" s="301"/>
      <c r="B223" s="7"/>
      <c r="C223" s="7"/>
      <c r="D223" s="267"/>
      <c r="E223" s="267"/>
      <c r="F223" s="353"/>
      <c r="G223" s="353"/>
      <c r="H223" s="267"/>
      <c r="I223" s="353"/>
      <c r="J223" s="7"/>
      <c r="K223" s="301"/>
      <c r="L223" s="355"/>
      <c r="M223" s="355"/>
      <c r="N223" s="355"/>
      <c r="O223" s="7"/>
      <c r="P223" s="301"/>
      <c r="Q223" s="357"/>
      <c r="R223" s="7"/>
      <c r="S223" s="301"/>
      <c r="T223" s="301"/>
      <c r="U223" s="7"/>
      <c r="V223" s="7"/>
      <c r="W223" s="301"/>
      <c r="X223" s="301"/>
      <c r="Y223" s="301"/>
      <c r="Z223" s="349"/>
      <c r="AA223" s="349"/>
      <c r="AB223" s="349"/>
      <c r="AC223" s="349"/>
      <c r="AD223" s="301"/>
      <c r="AE223" s="301"/>
      <c r="AF223" s="301"/>
      <c r="AG223" s="301"/>
      <c r="AH223" s="301"/>
      <c r="AI223" s="301"/>
      <c r="AJ223" s="301"/>
      <c r="AK223" s="301"/>
      <c r="AL223" s="301"/>
      <c r="AM223" s="301"/>
      <c r="AN223" s="301"/>
      <c r="AO223" s="301"/>
      <c r="AP223" s="301"/>
      <c r="AQ223" s="301"/>
      <c r="AR223" s="301"/>
      <c r="AS223" s="301"/>
      <c r="AT223" s="301"/>
      <c r="AU223" s="301"/>
      <c r="AV223" s="301"/>
      <c r="AW223" s="301"/>
      <c r="AX223" s="301"/>
      <c r="AY223" s="301"/>
      <c r="AZ223" s="301"/>
      <c r="BA223" s="301"/>
      <c r="BB223" s="301"/>
      <c r="BC223" s="301"/>
      <c r="BD223" s="301"/>
      <c r="BE223" s="301"/>
      <c r="BF223" s="301"/>
      <c r="BG223" s="301"/>
      <c r="BH223" s="301"/>
      <c r="BI223" s="301"/>
      <c r="BJ223" s="301"/>
      <c r="BK223" s="301"/>
      <c r="BL223" s="301"/>
      <c r="BM223" s="301"/>
      <c r="BN223" s="301"/>
      <c r="BO223" s="301"/>
    </row>
    <row r="224" spans="1:67" ht="15">
      <c r="A224" s="301"/>
      <c r="B224" s="7"/>
      <c r="C224" s="7"/>
      <c r="D224" s="267"/>
      <c r="E224" s="267"/>
      <c r="F224" s="353"/>
      <c r="G224" s="353"/>
      <c r="H224" s="267"/>
      <c r="I224" s="353"/>
      <c r="J224" s="7"/>
      <c r="K224" s="301"/>
      <c r="L224" s="355"/>
      <c r="M224" s="355"/>
      <c r="N224" s="355"/>
      <c r="O224" s="7"/>
      <c r="P224" s="301"/>
      <c r="Q224" s="357"/>
      <c r="R224" s="7"/>
      <c r="S224" s="301"/>
      <c r="T224" s="301"/>
      <c r="U224" s="7"/>
      <c r="V224" s="7"/>
      <c r="W224" s="301"/>
      <c r="X224" s="301"/>
      <c r="Y224" s="301"/>
      <c r="Z224" s="349"/>
      <c r="AA224" s="349"/>
      <c r="AB224" s="349"/>
      <c r="AC224" s="349"/>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1"/>
      <c r="AY224" s="301"/>
      <c r="AZ224" s="301"/>
      <c r="BA224" s="301"/>
      <c r="BB224" s="301"/>
      <c r="BC224" s="301"/>
      <c r="BD224" s="301"/>
      <c r="BE224" s="301"/>
      <c r="BF224" s="301"/>
      <c r="BG224" s="301"/>
      <c r="BH224" s="301"/>
      <c r="BI224" s="301"/>
      <c r="BJ224" s="301"/>
      <c r="BK224" s="301"/>
      <c r="BL224" s="301"/>
      <c r="BM224" s="301"/>
      <c r="BN224" s="301"/>
      <c r="BO224" s="301"/>
    </row>
    <row r="225" spans="1:67" ht="15">
      <c r="A225" s="301"/>
      <c r="B225" s="7"/>
      <c r="C225" s="7"/>
      <c r="D225" s="267"/>
      <c r="E225" s="267"/>
      <c r="F225" s="353"/>
      <c r="G225" s="353"/>
      <c r="H225" s="267"/>
      <c r="I225" s="353"/>
      <c r="J225" s="7"/>
      <c r="K225" s="301"/>
      <c r="L225" s="355"/>
      <c r="M225" s="355"/>
      <c r="N225" s="355"/>
      <c r="O225" s="7"/>
      <c r="P225" s="301"/>
      <c r="Q225" s="357"/>
      <c r="R225" s="7"/>
      <c r="S225" s="301"/>
      <c r="T225" s="301"/>
      <c r="U225" s="7"/>
      <c r="V225" s="7"/>
      <c r="W225" s="301"/>
      <c r="X225" s="301"/>
      <c r="Y225" s="301"/>
      <c r="Z225" s="349"/>
      <c r="AA225" s="349"/>
      <c r="AB225" s="349"/>
      <c r="AC225" s="349"/>
      <c r="AD225" s="301"/>
      <c r="AE225" s="301"/>
      <c r="AF225" s="301"/>
      <c r="AG225" s="301"/>
      <c r="AH225" s="301"/>
      <c r="AI225" s="301"/>
      <c r="AJ225" s="301"/>
      <c r="AK225" s="301"/>
      <c r="AL225" s="301"/>
      <c r="AM225" s="301"/>
      <c r="AN225" s="301"/>
      <c r="AO225" s="301"/>
      <c r="AP225" s="301"/>
      <c r="AQ225" s="301"/>
      <c r="AR225" s="301"/>
      <c r="AS225" s="301"/>
      <c r="AT225" s="301"/>
      <c r="AU225" s="301"/>
      <c r="AV225" s="301"/>
      <c r="AW225" s="301"/>
      <c r="AX225" s="301"/>
      <c r="AY225" s="301"/>
      <c r="AZ225" s="301"/>
      <c r="BA225" s="301"/>
      <c r="BB225" s="301"/>
      <c r="BC225" s="301"/>
      <c r="BD225" s="301"/>
      <c r="BE225" s="301"/>
      <c r="BF225" s="301"/>
      <c r="BG225" s="301"/>
      <c r="BH225" s="301"/>
      <c r="BI225" s="301"/>
      <c r="BJ225" s="301"/>
      <c r="BK225" s="301"/>
      <c r="BL225" s="301"/>
      <c r="BM225" s="301"/>
      <c r="BN225" s="301"/>
      <c r="BO225" s="301"/>
    </row>
    <row r="226" spans="1:67" ht="15">
      <c r="A226" s="301"/>
      <c r="B226" s="7"/>
      <c r="C226" s="7"/>
      <c r="D226" s="267"/>
      <c r="E226" s="267"/>
      <c r="F226" s="353"/>
      <c r="G226" s="353"/>
      <c r="H226" s="267"/>
      <c r="I226" s="353"/>
      <c r="J226" s="7"/>
      <c r="K226" s="301"/>
      <c r="L226" s="355"/>
      <c r="M226" s="355"/>
      <c r="N226" s="355"/>
      <c r="O226" s="7"/>
      <c r="P226" s="301"/>
      <c r="Q226" s="357"/>
      <c r="R226" s="7"/>
      <c r="S226" s="301"/>
      <c r="T226" s="301"/>
      <c r="U226" s="7"/>
      <c r="V226" s="7"/>
      <c r="W226" s="301"/>
      <c r="X226" s="301"/>
      <c r="Y226" s="301"/>
      <c r="Z226" s="349"/>
      <c r="AA226" s="349"/>
      <c r="AB226" s="349"/>
      <c r="AC226" s="349"/>
      <c r="AD226" s="301"/>
      <c r="AE226" s="301"/>
      <c r="AF226" s="301"/>
      <c r="AG226" s="301"/>
      <c r="AH226" s="301"/>
      <c r="AI226" s="301"/>
      <c r="AJ226" s="301"/>
      <c r="AK226" s="301"/>
      <c r="AL226" s="301"/>
      <c r="AM226" s="301"/>
      <c r="AN226" s="301"/>
      <c r="AO226" s="301"/>
      <c r="AP226" s="301"/>
      <c r="AQ226" s="301"/>
      <c r="AR226" s="301"/>
      <c r="AS226" s="301"/>
      <c r="AT226" s="301"/>
      <c r="AU226" s="301"/>
      <c r="AV226" s="301"/>
      <c r="AW226" s="301"/>
      <c r="AX226" s="301"/>
      <c r="AY226" s="301"/>
      <c r="AZ226" s="301"/>
      <c r="BA226" s="301"/>
      <c r="BB226" s="301"/>
      <c r="BC226" s="301"/>
      <c r="BD226" s="301"/>
      <c r="BE226" s="301"/>
      <c r="BF226" s="301"/>
      <c r="BG226" s="301"/>
      <c r="BH226" s="301"/>
      <c r="BI226" s="301"/>
      <c r="BJ226" s="301"/>
      <c r="BK226" s="301"/>
      <c r="BL226" s="301"/>
      <c r="BM226" s="301"/>
      <c r="BN226" s="301"/>
      <c r="BO226" s="301"/>
    </row>
    <row r="227" spans="1:67" ht="15">
      <c r="A227" s="301"/>
      <c r="B227" s="7"/>
      <c r="C227" s="7"/>
      <c r="D227" s="267"/>
      <c r="E227" s="267"/>
      <c r="F227" s="353"/>
      <c r="G227" s="353"/>
      <c r="H227" s="267"/>
      <c r="I227" s="353"/>
      <c r="J227" s="7"/>
      <c r="K227" s="301"/>
      <c r="L227" s="355"/>
      <c r="M227" s="355"/>
      <c r="N227" s="355"/>
      <c r="O227" s="7"/>
      <c r="P227" s="301"/>
      <c r="Q227" s="357"/>
      <c r="R227" s="7"/>
      <c r="S227" s="301"/>
      <c r="T227" s="301"/>
      <c r="U227" s="7"/>
      <c r="V227" s="7"/>
      <c r="W227" s="301"/>
      <c r="X227" s="301"/>
      <c r="Y227" s="301"/>
      <c r="Z227" s="349"/>
      <c r="AA227" s="349"/>
      <c r="AB227" s="349"/>
      <c r="AC227" s="349"/>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1"/>
      <c r="AY227" s="301"/>
      <c r="AZ227" s="301"/>
      <c r="BA227" s="301"/>
      <c r="BB227" s="301"/>
      <c r="BC227" s="301"/>
      <c r="BD227" s="301"/>
      <c r="BE227" s="301"/>
      <c r="BF227" s="301"/>
      <c r="BG227" s="301"/>
      <c r="BH227" s="301"/>
      <c r="BI227" s="301"/>
      <c r="BJ227" s="301"/>
      <c r="BK227" s="301"/>
      <c r="BL227" s="301"/>
      <c r="BM227" s="301"/>
      <c r="BN227" s="301"/>
      <c r="BO227" s="301"/>
    </row>
    <row r="228" spans="1:67" ht="15">
      <c r="A228" s="301"/>
      <c r="B228" s="7"/>
      <c r="C228" s="7"/>
      <c r="D228" s="267"/>
      <c r="E228" s="267"/>
      <c r="F228" s="353"/>
      <c r="G228" s="353"/>
      <c r="H228" s="267"/>
      <c r="I228" s="353"/>
      <c r="J228" s="7"/>
      <c r="K228" s="301"/>
      <c r="L228" s="355"/>
      <c r="M228" s="355"/>
      <c r="N228" s="355"/>
      <c r="O228" s="7"/>
      <c r="P228" s="301"/>
      <c r="Q228" s="357"/>
      <c r="R228" s="7"/>
      <c r="S228" s="301"/>
      <c r="T228" s="301"/>
      <c r="U228" s="7"/>
      <c r="V228" s="7"/>
      <c r="W228" s="301"/>
      <c r="X228" s="301"/>
      <c r="Y228" s="301"/>
      <c r="Z228" s="349"/>
      <c r="AA228" s="349"/>
      <c r="AB228" s="349"/>
      <c r="AC228" s="349"/>
      <c r="AD228" s="301"/>
      <c r="AE228" s="301"/>
      <c r="AF228" s="301"/>
      <c r="AG228" s="301"/>
      <c r="AH228" s="301"/>
      <c r="AI228" s="301"/>
      <c r="AJ228" s="301"/>
      <c r="AK228" s="301"/>
      <c r="AL228" s="301"/>
      <c r="AM228" s="301"/>
      <c r="AN228" s="301"/>
      <c r="AO228" s="301"/>
      <c r="AP228" s="301"/>
      <c r="AQ228" s="301"/>
      <c r="AR228" s="301"/>
      <c r="AS228" s="301"/>
      <c r="AT228" s="301"/>
      <c r="AU228" s="301"/>
      <c r="AV228" s="301"/>
      <c r="AW228" s="301"/>
      <c r="AX228" s="301"/>
      <c r="AY228" s="301"/>
      <c r="AZ228" s="301"/>
      <c r="BA228" s="301"/>
      <c r="BB228" s="301"/>
      <c r="BC228" s="301"/>
      <c r="BD228" s="301"/>
      <c r="BE228" s="301"/>
      <c r="BF228" s="301"/>
      <c r="BG228" s="301"/>
      <c r="BH228" s="301"/>
      <c r="BI228" s="301"/>
      <c r="BJ228" s="301"/>
      <c r="BK228" s="301"/>
      <c r="BL228" s="301"/>
      <c r="BM228" s="301"/>
      <c r="BN228" s="301"/>
      <c r="BO228" s="301"/>
    </row>
    <row r="229" spans="1:67" ht="15">
      <c r="A229" s="301"/>
      <c r="B229" s="7"/>
      <c r="C229" s="7"/>
      <c r="D229" s="267"/>
      <c r="E229" s="267"/>
      <c r="F229" s="353"/>
      <c r="G229" s="353"/>
      <c r="H229" s="267"/>
      <c r="I229" s="353"/>
      <c r="J229" s="7"/>
      <c r="K229" s="301"/>
      <c r="L229" s="355"/>
      <c r="M229" s="355"/>
      <c r="N229" s="355"/>
      <c r="O229" s="7"/>
      <c r="P229" s="301"/>
      <c r="Q229" s="357"/>
      <c r="R229" s="7"/>
      <c r="S229" s="301"/>
      <c r="T229" s="301"/>
      <c r="U229" s="7"/>
      <c r="V229" s="7"/>
      <c r="W229" s="301"/>
      <c r="X229" s="301"/>
      <c r="Y229" s="301"/>
      <c r="Z229" s="349"/>
      <c r="AA229" s="349"/>
      <c r="AB229" s="349"/>
      <c r="AC229" s="349"/>
      <c r="AD229" s="301"/>
      <c r="AE229" s="301"/>
      <c r="AF229" s="301"/>
      <c r="AG229" s="301"/>
      <c r="AH229" s="301"/>
      <c r="AI229" s="301"/>
      <c r="AJ229" s="301"/>
      <c r="AK229" s="301"/>
      <c r="AL229" s="301"/>
      <c r="AM229" s="301"/>
      <c r="AN229" s="301"/>
      <c r="AO229" s="301"/>
      <c r="AP229" s="301"/>
      <c r="AQ229" s="301"/>
      <c r="AR229" s="301"/>
      <c r="AS229" s="301"/>
      <c r="AT229" s="301"/>
      <c r="AU229" s="301"/>
      <c r="AV229" s="301"/>
      <c r="AW229" s="301"/>
      <c r="AX229" s="301"/>
      <c r="AY229" s="301"/>
      <c r="AZ229" s="301"/>
      <c r="BA229" s="301"/>
      <c r="BB229" s="301"/>
      <c r="BC229" s="301"/>
      <c r="BD229" s="301"/>
      <c r="BE229" s="301"/>
      <c r="BF229" s="301"/>
      <c r="BG229" s="301"/>
      <c r="BH229" s="301"/>
      <c r="BI229" s="301"/>
      <c r="BJ229" s="301"/>
      <c r="BK229" s="301"/>
      <c r="BL229" s="301"/>
      <c r="BM229" s="301"/>
      <c r="BN229" s="301"/>
      <c r="BO229" s="301"/>
    </row>
    <row r="230" spans="1:67" ht="15">
      <c r="A230" s="301"/>
      <c r="B230" s="7"/>
      <c r="C230" s="7"/>
      <c r="D230" s="267"/>
      <c r="E230" s="267"/>
      <c r="F230" s="353"/>
      <c r="G230" s="353"/>
      <c r="H230" s="267"/>
      <c r="I230" s="353"/>
      <c r="J230" s="7"/>
      <c r="K230" s="301"/>
      <c r="L230" s="355"/>
      <c r="M230" s="355"/>
      <c r="N230" s="355"/>
      <c r="O230" s="7"/>
      <c r="P230" s="301"/>
      <c r="Q230" s="357"/>
      <c r="R230" s="7"/>
      <c r="S230" s="301"/>
      <c r="T230" s="301"/>
      <c r="U230" s="7"/>
      <c r="V230" s="7"/>
      <c r="W230" s="301"/>
      <c r="X230" s="301"/>
      <c r="Y230" s="301"/>
      <c r="Z230" s="349"/>
      <c r="AA230" s="349"/>
      <c r="AB230" s="349"/>
      <c r="AC230" s="349"/>
      <c r="AD230" s="301"/>
      <c r="AE230" s="301"/>
      <c r="AF230" s="301"/>
      <c r="AG230" s="301"/>
      <c r="AH230" s="301"/>
      <c r="AI230" s="301"/>
      <c r="AJ230" s="301"/>
      <c r="AK230" s="301"/>
      <c r="AL230" s="301"/>
      <c r="AM230" s="301"/>
      <c r="AN230" s="301"/>
      <c r="AO230" s="301"/>
      <c r="AP230" s="301"/>
      <c r="AQ230" s="301"/>
      <c r="AR230" s="301"/>
      <c r="AS230" s="301"/>
      <c r="AT230" s="301"/>
      <c r="AU230" s="301"/>
      <c r="AV230" s="301"/>
      <c r="AW230" s="301"/>
      <c r="AX230" s="301"/>
      <c r="AY230" s="301"/>
      <c r="AZ230" s="301"/>
      <c r="BA230" s="301"/>
      <c r="BB230" s="301"/>
      <c r="BC230" s="301"/>
      <c r="BD230" s="301"/>
      <c r="BE230" s="301"/>
      <c r="BF230" s="301"/>
      <c r="BG230" s="301"/>
      <c r="BH230" s="301"/>
      <c r="BI230" s="301"/>
      <c r="BJ230" s="301"/>
      <c r="BK230" s="301"/>
      <c r="BL230" s="301"/>
      <c r="BM230" s="301"/>
      <c r="BN230" s="301"/>
      <c r="BO230" s="301"/>
    </row>
    <row r="231" spans="1:67" ht="15">
      <c r="A231" s="301"/>
      <c r="B231" s="7"/>
      <c r="C231" s="7"/>
      <c r="D231" s="267"/>
      <c r="E231" s="267"/>
      <c r="F231" s="353"/>
      <c r="G231" s="353"/>
      <c r="H231" s="267"/>
      <c r="I231" s="353"/>
      <c r="J231" s="7"/>
      <c r="K231" s="301"/>
      <c r="L231" s="355"/>
      <c r="M231" s="355"/>
      <c r="N231" s="355"/>
      <c r="O231" s="7"/>
      <c r="P231" s="301"/>
      <c r="Q231" s="357"/>
      <c r="R231" s="7"/>
      <c r="S231" s="301"/>
      <c r="T231" s="301"/>
      <c r="U231" s="7"/>
      <c r="V231" s="7"/>
      <c r="W231" s="301"/>
      <c r="X231" s="301"/>
      <c r="Y231" s="301"/>
      <c r="Z231" s="349"/>
      <c r="AA231" s="349"/>
      <c r="AB231" s="349"/>
      <c r="AC231" s="349"/>
      <c r="AD231" s="301"/>
      <c r="AE231" s="301"/>
      <c r="AF231" s="301"/>
      <c r="AG231" s="301"/>
      <c r="AH231" s="301"/>
      <c r="AI231" s="301"/>
      <c r="AJ231" s="301"/>
      <c r="AK231" s="301"/>
      <c r="AL231" s="301"/>
      <c r="AM231" s="301"/>
      <c r="AN231" s="301"/>
      <c r="AO231" s="301"/>
      <c r="AP231" s="301"/>
      <c r="AQ231" s="301"/>
      <c r="AR231" s="301"/>
      <c r="AS231" s="301"/>
      <c r="AT231" s="301"/>
      <c r="AU231" s="301"/>
      <c r="AV231" s="301"/>
      <c r="AW231" s="301"/>
      <c r="AX231" s="301"/>
      <c r="AY231" s="301"/>
      <c r="AZ231" s="301"/>
      <c r="BA231" s="301"/>
      <c r="BB231" s="301"/>
      <c r="BC231" s="301"/>
      <c r="BD231" s="301"/>
      <c r="BE231" s="301"/>
      <c r="BF231" s="301"/>
      <c r="BG231" s="301"/>
      <c r="BH231" s="301"/>
      <c r="BI231" s="301"/>
      <c r="BJ231" s="301"/>
      <c r="BK231" s="301"/>
      <c r="BL231" s="301"/>
      <c r="BM231" s="301"/>
      <c r="BN231" s="301"/>
      <c r="BO231" s="301"/>
    </row>
    <row r="232" spans="1:67" ht="15">
      <c r="A232" s="301"/>
      <c r="B232" s="7"/>
      <c r="C232" s="7"/>
      <c r="D232" s="267"/>
      <c r="E232" s="267"/>
      <c r="F232" s="353"/>
      <c r="G232" s="353"/>
      <c r="H232" s="267"/>
      <c r="I232" s="353"/>
      <c r="J232" s="7"/>
      <c r="K232" s="301"/>
      <c r="L232" s="355"/>
      <c r="M232" s="355"/>
      <c r="N232" s="355"/>
      <c r="O232" s="7"/>
      <c r="P232" s="301"/>
      <c r="Q232" s="357"/>
      <c r="R232" s="7"/>
      <c r="S232" s="301"/>
      <c r="T232" s="301"/>
      <c r="U232" s="7"/>
      <c r="V232" s="7"/>
      <c r="W232" s="301"/>
      <c r="X232" s="301"/>
      <c r="Y232" s="301"/>
      <c r="Z232" s="349"/>
      <c r="AA232" s="349"/>
      <c r="AB232" s="349"/>
      <c r="AC232" s="349"/>
      <c r="AD232" s="301"/>
      <c r="AE232" s="301"/>
      <c r="AF232" s="301"/>
      <c r="AG232" s="301"/>
      <c r="AH232" s="301"/>
      <c r="AI232" s="301"/>
      <c r="AJ232" s="301"/>
      <c r="AK232" s="301"/>
      <c r="AL232" s="301"/>
      <c r="AM232" s="301"/>
      <c r="AN232" s="301"/>
      <c r="AO232" s="301"/>
      <c r="AP232" s="301"/>
      <c r="AQ232" s="301"/>
      <c r="AR232" s="301"/>
      <c r="AS232" s="301"/>
      <c r="AT232" s="301"/>
      <c r="AU232" s="301"/>
      <c r="AV232" s="301"/>
      <c r="AW232" s="301"/>
      <c r="AX232" s="301"/>
      <c r="AY232" s="301"/>
      <c r="AZ232" s="301"/>
      <c r="BA232" s="301"/>
      <c r="BB232" s="301"/>
      <c r="BC232" s="301"/>
      <c r="BD232" s="301"/>
      <c r="BE232" s="301"/>
      <c r="BF232" s="301"/>
      <c r="BG232" s="301"/>
      <c r="BH232" s="301"/>
      <c r="BI232" s="301"/>
      <c r="BJ232" s="301"/>
      <c r="BK232" s="301"/>
      <c r="BL232" s="301"/>
      <c r="BM232" s="301"/>
      <c r="BN232" s="301"/>
      <c r="BO232" s="301"/>
    </row>
    <row r="233" spans="1:67" ht="15">
      <c r="A233" s="301"/>
      <c r="B233" s="7"/>
      <c r="C233" s="7"/>
      <c r="D233" s="267"/>
      <c r="E233" s="267"/>
      <c r="F233" s="353"/>
      <c r="G233" s="353"/>
      <c r="H233" s="267"/>
      <c r="I233" s="353"/>
      <c r="J233" s="7"/>
      <c r="K233" s="301"/>
      <c r="L233" s="355"/>
      <c r="M233" s="355"/>
      <c r="N233" s="355"/>
      <c r="O233" s="7"/>
      <c r="P233" s="301"/>
      <c r="Q233" s="357"/>
      <c r="R233" s="7"/>
      <c r="S233" s="301"/>
      <c r="T233" s="301"/>
      <c r="U233" s="7"/>
      <c r="V233" s="7"/>
      <c r="W233" s="301"/>
      <c r="X233" s="301"/>
      <c r="Y233" s="301"/>
      <c r="Z233" s="349"/>
      <c r="AA233" s="349"/>
      <c r="AB233" s="349"/>
      <c r="AC233" s="349"/>
      <c r="AD233" s="301"/>
      <c r="AE233" s="301"/>
      <c r="AF233" s="301"/>
      <c r="AG233" s="301"/>
      <c r="AH233" s="301"/>
      <c r="AI233" s="301"/>
      <c r="AJ233" s="301"/>
      <c r="AK233" s="301"/>
      <c r="AL233" s="301"/>
      <c r="AM233" s="301"/>
      <c r="AN233" s="301"/>
      <c r="AO233" s="301"/>
      <c r="AP233" s="301"/>
      <c r="AQ233" s="301"/>
      <c r="AR233" s="301"/>
      <c r="AS233" s="301"/>
      <c r="AT233" s="301"/>
      <c r="AU233" s="301"/>
      <c r="AV233" s="301"/>
      <c r="AW233" s="301"/>
      <c r="AX233" s="301"/>
      <c r="AY233" s="301"/>
      <c r="AZ233" s="301"/>
      <c r="BA233" s="301"/>
      <c r="BB233" s="301"/>
      <c r="BC233" s="301"/>
      <c r="BD233" s="301"/>
      <c r="BE233" s="301"/>
      <c r="BF233" s="301"/>
      <c r="BG233" s="301"/>
      <c r="BH233" s="301"/>
      <c r="BI233" s="301"/>
      <c r="BJ233" s="301"/>
      <c r="BK233" s="301"/>
      <c r="BL233" s="301"/>
      <c r="BM233" s="301"/>
      <c r="BN233" s="301"/>
      <c r="BO233" s="301"/>
    </row>
  </sheetData>
  <sheetProtection selectLockedCells="1"/>
  <mergeCells count="192">
    <mergeCell ref="BL88:BO89"/>
    <mergeCell ref="BH88:BK89"/>
    <mergeCell ref="AV5:AY5"/>
    <mergeCell ref="AZ5:BC5"/>
    <mergeCell ref="BD5:BG5"/>
    <mergeCell ref="BL5:BO5"/>
    <mergeCell ref="BD6:BG6"/>
    <mergeCell ref="F9:F10"/>
    <mergeCell ref="G9:G10"/>
    <mergeCell ref="H9:H10"/>
    <mergeCell ref="I9:I10"/>
    <mergeCell ref="J9:J10"/>
    <mergeCell ref="M9:M10"/>
    <mergeCell ref="O9:O10"/>
    <mergeCell ref="P9:P10"/>
    <mergeCell ref="Q9:Q10"/>
    <mergeCell ref="BL6:BO6"/>
    <mergeCell ref="X6:AA6"/>
    <mergeCell ref="AB6:AE6"/>
    <mergeCell ref="AZ7:BB7"/>
    <mergeCell ref="BC7:BC8"/>
    <mergeCell ref="BD7:BF7"/>
    <mergeCell ref="AZ6:BC6"/>
    <mergeCell ref="A14:R15"/>
    <mergeCell ref="BD8:BF8"/>
    <mergeCell ref="BH8:BJ8"/>
    <mergeCell ref="BG7:BG8"/>
    <mergeCell ref="AM7:AM8"/>
    <mergeCell ref="AJ7:AL7"/>
    <mergeCell ref="AU7:AU8"/>
    <mergeCell ref="AV7:AX7"/>
    <mergeCell ref="AY7:AY8"/>
    <mergeCell ref="AV8:AX8"/>
    <mergeCell ref="BL2:BO2"/>
    <mergeCell ref="BL7:BN7"/>
    <mergeCell ref="BO7:BO8"/>
    <mergeCell ref="BL8:BN8"/>
    <mergeCell ref="BL3:BO4"/>
    <mergeCell ref="BH3:BK4"/>
    <mergeCell ref="BH7:BJ7"/>
    <mergeCell ref="BK7:BK8"/>
    <mergeCell ref="BH5:BK5"/>
    <mergeCell ref="G83:H83"/>
    <mergeCell ref="G84:H84"/>
    <mergeCell ref="G85:H85"/>
    <mergeCell ref="AZ3:BC4"/>
    <mergeCell ref="AF6:AI6"/>
    <mergeCell ref="AJ6:AM6"/>
    <mergeCell ref="AZ8:BB8"/>
    <mergeCell ref="L3:L8"/>
    <mergeCell ref="M3:M8"/>
    <mergeCell ref="G28:H28"/>
    <mergeCell ref="AR88:AU89"/>
    <mergeCell ref="AV88:AY89"/>
    <mergeCell ref="AZ88:BC89"/>
    <mergeCell ref="BD88:BG89"/>
    <mergeCell ref="T88:AA89"/>
    <mergeCell ref="AB88:AE89"/>
    <mergeCell ref="AF88:AI89"/>
    <mergeCell ref="AJ88:AM89"/>
    <mergeCell ref="AN88:AQ89"/>
    <mergeCell ref="A3:A8"/>
    <mergeCell ref="E3:E8"/>
    <mergeCell ref="F3:H8"/>
    <mergeCell ref="K3:K8"/>
    <mergeCell ref="AR2:AU2"/>
    <mergeCell ref="AJ2:AM2"/>
    <mergeCell ref="AN2:AQ2"/>
    <mergeCell ref="AR6:AU6"/>
    <mergeCell ref="AR3:AU4"/>
    <mergeCell ref="AN5:AQ5"/>
    <mergeCell ref="X8:Z8"/>
    <mergeCell ref="BD3:BG4"/>
    <mergeCell ref="AZ2:BC2"/>
    <mergeCell ref="BD2:BG2"/>
    <mergeCell ref="BH2:BK2"/>
    <mergeCell ref="BH6:BK6"/>
    <mergeCell ref="AV6:AY6"/>
    <mergeCell ref="AV3:AY4"/>
    <mergeCell ref="AV2:AY2"/>
    <mergeCell ref="AR5:AU5"/>
    <mergeCell ref="AA7:AA8"/>
    <mergeCell ref="AB7:AD7"/>
    <mergeCell ref="AE7:AE8"/>
    <mergeCell ref="AF7:AH7"/>
    <mergeCell ref="AI7:AI8"/>
    <mergeCell ref="AB8:AD8"/>
    <mergeCell ref="AF8:AH8"/>
    <mergeCell ref="X2:AA2"/>
    <mergeCell ref="AB2:AE2"/>
    <mergeCell ref="AF2:AI2"/>
    <mergeCell ref="C5:C8"/>
    <mergeCell ref="R3:R8"/>
    <mergeCell ref="W3:W8"/>
    <mergeCell ref="T4:T8"/>
    <mergeCell ref="U4:U8"/>
    <mergeCell ref="V4:V8"/>
    <mergeCell ref="D3:D8"/>
    <mergeCell ref="AJ3:AM4"/>
    <mergeCell ref="AN3:AQ4"/>
    <mergeCell ref="AN6:AQ6"/>
    <mergeCell ref="AB5:AE5"/>
    <mergeCell ref="AF5:AI5"/>
    <mergeCell ref="AJ5:AM5"/>
    <mergeCell ref="G26:H26"/>
    <mergeCell ref="G27:H27"/>
    <mergeCell ref="X5:AA5"/>
    <mergeCell ref="T14:T15"/>
    <mergeCell ref="U14:BK15"/>
    <mergeCell ref="G16:H16"/>
    <mergeCell ref="G17:H17"/>
    <mergeCell ref="AN8:AP8"/>
    <mergeCell ref="AJ8:AL8"/>
    <mergeCell ref="X7:Z7"/>
    <mergeCell ref="AR8:AT8"/>
    <mergeCell ref="AR7:AT7"/>
    <mergeCell ref="O3:O8"/>
    <mergeCell ref="P3:P8"/>
    <mergeCell ref="Q3:Q8"/>
    <mergeCell ref="AN7:AP7"/>
    <mergeCell ref="AQ7:AQ8"/>
    <mergeCell ref="X3:AA4"/>
    <mergeCell ref="AB3:AE4"/>
    <mergeCell ref="AF3:AI4"/>
    <mergeCell ref="G60:H60"/>
    <mergeCell ref="G61:H61"/>
    <mergeCell ref="B1:C2"/>
    <mergeCell ref="D1:J2"/>
    <mergeCell ref="I3:J8"/>
    <mergeCell ref="G11:H11"/>
    <mergeCell ref="G12:H12"/>
    <mergeCell ref="G18:H18"/>
    <mergeCell ref="B5:B8"/>
    <mergeCell ref="G45:H45"/>
    <mergeCell ref="G31:H31"/>
    <mergeCell ref="G19:H19"/>
    <mergeCell ref="G20:H20"/>
    <mergeCell ref="G23:H23"/>
    <mergeCell ref="G24:H24"/>
    <mergeCell ref="G25:H25"/>
    <mergeCell ref="G29:H29"/>
    <mergeCell ref="G30:H30"/>
    <mergeCell ref="G21:H21"/>
    <mergeCell ref="G22:H22"/>
    <mergeCell ref="G32:H32"/>
    <mergeCell ref="G33:H33"/>
    <mergeCell ref="G34:H34"/>
    <mergeCell ref="G35:H35"/>
    <mergeCell ref="G36:H36"/>
    <mergeCell ref="G37:H37"/>
    <mergeCell ref="G38:H38"/>
    <mergeCell ref="G39:H39"/>
    <mergeCell ref="G42:H42"/>
    <mergeCell ref="G43:H43"/>
    <mergeCell ref="G44:H44"/>
    <mergeCell ref="G40:H40"/>
    <mergeCell ref="G41:H41"/>
    <mergeCell ref="G46:H46"/>
    <mergeCell ref="G47:H47"/>
    <mergeCell ref="G48:H48"/>
    <mergeCell ref="G49:H49"/>
    <mergeCell ref="G50:H50"/>
    <mergeCell ref="G51:H51"/>
    <mergeCell ref="G52:H52"/>
    <mergeCell ref="G53:H53"/>
    <mergeCell ref="G54:H54"/>
    <mergeCell ref="G55:H55"/>
    <mergeCell ref="G56:H56"/>
    <mergeCell ref="G59:H59"/>
    <mergeCell ref="G57:H57"/>
    <mergeCell ref="G58:H58"/>
    <mergeCell ref="G62:H62"/>
    <mergeCell ref="G63:H63"/>
    <mergeCell ref="G64:H64"/>
    <mergeCell ref="G65:H65"/>
    <mergeCell ref="G66:H66"/>
    <mergeCell ref="G67:H67"/>
    <mergeCell ref="G68:H68"/>
    <mergeCell ref="G69:H69"/>
    <mergeCell ref="G70:H70"/>
    <mergeCell ref="G79:H79"/>
    <mergeCell ref="G80:H80"/>
    <mergeCell ref="G81:H81"/>
    <mergeCell ref="G82:H82"/>
    <mergeCell ref="G71:H71"/>
    <mergeCell ref="G72:H72"/>
    <mergeCell ref="G73:H73"/>
    <mergeCell ref="G74:H74"/>
    <mergeCell ref="G75:H75"/>
    <mergeCell ref="G76:H76"/>
    <mergeCell ref="G77:H77"/>
    <mergeCell ref="G78:H78"/>
  </mergeCells>
  <conditionalFormatting sqref="M17:M21 M47:M59 M38:M44 M25:M34 M63:M82">
    <cfRule type="cellIs" priority="3" dxfId="4" operator="equal">
      <formula>"keine Zuweisung"</formula>
    </cfRule>
    <cfRule type="containsText" priority="4" dxfId="1" operator="containsText" text="keine Zuweisung">
      <formula>NOT(ISERROR(SEARCH("keine Zuweisung",M17)))</formula>
    </cfRule>
    <cfRule type="containsText" priority="5" dxfId="2" operator="containsText" text="Fehler">
      <formula>NOT(ISERROR(SEARCH("Fehler",M17)))</formula>
    </cfRule>
    <cfRule type="containsText" priority="6" dxfId="1" operator="containsText" text="Fehler">
      <formula>NOT(ISERROR(SEARCH("Fehler",M17)))</formula>
    </cfRule>
  </conditionalFormatting>
  <conditionalFormatting sqref="M17:M21 M47:M59 M38:M44 M25:M34 M63:M82">
    <cfRule type="cellIs" priority="1" dxfId="5" operator="lessThan">
      <formula>0</formula>
    </cfRule>
    <cfRule type="cellIs" priority="2" dxfId="0" operator="equal">
      <formula>"keine Zuweisung"</formula>
    </cfRule>
  </conditionalFormatting>
  <printOptions/>
  <pageMargins left="0.3937007874015748" right="0.4330708661417323" top="0.7874015748031497" bottom="0.7874015748031497" header="0.31496062992125984" footer="0.31496062992125984"/>
  <pageSetup horizontalDpi="600" verticalDpi="600" orientation="landscape" paperSize="9" scale="49" r:id="rId1"/>
  <headerFooter>
    <oddHeader>&amp;R&amp;F - &amp;A</oddHeader>
    <oddFooter>&amp;L&amp;"-,Fett"&amp;12Anlage 5 - Excel-Tabelle - Aufmaße und Leistungszuweisung
Ausschreibung RHV VgV 003-18
Objektreinigung Kita "Regenbogen"
Große Kreisstadt Weißwasser/O.L.&amp;CSeite &amp;P von &amp;N</oddFooter>
  </headerFooter>
  <rowBreaks count="2" manualBreakCount="2">
    <brk id="86" max="255" man="1"/>
    <brk id="98" max="17" man="1"/>
  </rowBreaks>
  <colBreaks count="2" manualBreakCount="2">
    <brk id="18" max="65535" man="1"/>
    <brk id="39" max="65535" man="1"/>
  </colBreaks>
</worksheet>
</file>

<file path=xl/worksheets/sheet4.xml><?xml version="1.0" encoding="utf-8"?>
<worksheet xmlns="http://schemas.openxmlformats.org/spreadsheetml/2006/main" xmlns:r="http://schemas.openxmlformats.org/officeDocument/2006/relationships">
  <dimension ref="A1:AA237"/>
  <sheetViews>
    <sheetView view="pageLayout" zoomScaleNormal="90" workbookViewId="0" topLeftCell="A1">
      <selection activeCell="G66" sqref="G66"/>
    </sheetView>
  </sheetViews>
  <sheetFormatPr defaultColWidth="11.421875" defaultRowHeight="15"/>
  <cols>
    <col min="1" max="6" width="11.421875" style="0" customWidth="1"/>
    <col min="7" max="7" width="7.57421875" style="39" customWidth="1"/>
    <col min="8" max="8" width="15.7109375" style="39" customWidth="1"/>
    <col min="9" max="9" width="15.00390625" style="49" customWidth="1"/>
    <col min="10" max="10" width="38.00390625" style="39" customWidth="1"/>
    <col min="11" max="11" width="18.28125" style="49" customWidth="1"/>
    <col min="12" max="12" width="18.28125" style="0" customWidth="1"/>
    <col min="13" max="15" width="18.28125" style="49" customWidth="1"/>
    <col min="16" max="16" width="2.57421875" style="0" customWidth="1"/>
    <col min="17" max="22" width="11.421875" style="0" customWidth="1"/>
    <col min="23" max="23" width="24.421875" style="39" customWidth="1"/>
    <col min="24" max="24" width="18.28125" style="49" customWidth="1"/>
    <col min="25" max="25" width="18.28125" style="0" customWidth="1"/>
    <col min="26" max="27" width="18.28125" style="49" customWidth="1"/>
  </cols>
  <sheetData>
    <row r="1" spans="1:25" ht="15.75" thickBot="1">
      <c r="A1" s="217"/>
      <c r="B1" s="217"/>
      <c r="C1" s="217"/>
      <c r="D1" s="217"/>
      <c r="E1" s="217"/>
      <c r="F1" s="217"/>
      <c r="L1" s="217"/>
      <c r="P1" s="217"/>
      <c r="Q1" s="217"/>
      <c r="R1" s="217"/>
      <c r="S1" s="217"/>
      <c r="T1" s="217"/>
      <c r="U1" s="217"/>
      <c r="V1" s="217"/>
      <c r="Y1" s="217"/>
    </row>
    <row r="2" spans="1:27" ht="15">
      <c r="A2" s="928"/>
      <c r="B2" s="865"/>
      <c r="C2" s="865"/>
      <c r="D2" s="865"/>
      <c r="E2" s="865"/>
      <c r="F2" s="866"/>
      <c r="G2" s="929"/>
      <c r="H2" s="866"/>
      <c r="I2" s="70"/>
      <c r="J2" s="930" t="s">
        <v>26</v>
      </c>
      <c r="K2" s="931"/>
      <c r="L2" s="931"/>
      <c r="M2" s="931"/>
      <c r="N2" s="931"/>
      <c r="O2" s="932"/>
      <c r="P2" s="218"/>
      <c r="Q2" s="928"/>
      <c r="R2" s="865"/>
      <c r="S2" s="865"/>
      <c r="T2" s="865"/>
      <c r="U2" s="865"/>
      <c r="V2" s="866"/>
      <c r="W2" s="930" t="s">
        <v>50</v>
      </c>
      <c r="X2" s="931"/>
      <c r="Y2" s="931"/>
      <c r="Z2" s="931"/>
      <c r="AA2" s="932"/>
    </row>
    <row r="3" spans="1:27" ht="75" customHeight="1">
      <c r="A3" s="933" t="s">
        <v>318</v>
      </c>
      <c r="B3" s="934"/>
      <c r="C3" s="934"/>
      <c r="D3" s="934"/>
      <c r="E3" s="934"/>
      <c r="F3" s="935"/>
      <c r="G3" s="911" t="s">
        <v>37</v>
      </c>
      <c r="H3" s="912"/>
      <c r="I3" s="909" t="s">
        <v>100</v>
      </c>
      <c r="J3" s="184" t="s">
        <v>40</v>
      </c>
      <c r="K3" s="909" t="s">
        <v>43</v>
      </c>
      <c r="L3" s="909" t="s">
        <v>46</v>
      </c>
      <c r="M3" s="909" t="s">
        <v>48</v>
      </c>
      <c r="N3" s="911" t="s">
        <v>49</v>
      </c>
      <c r="O3" s="915"/>
      <c r="P3" s="219"/>
      <c r="Q3" s="933" t="s">
        <v>318</v>
      </c>
      <c r="R3" s="934"/>
      <c r="S3" s="934"/>
      <c r="T3" s="934"/>
      <c r="U3" s="934"/>
      <c r="V3" s="935"/>
      <c r="W3" s="907" t="s">
        <v>51</v>
      </c>
      <c r="X3" s="909" t="s">
        <v>52</v>
      </c>
      <c r="Y3" s="909" t="s">
        <v>46</v>
      </c>
      <c r="Z3" s="909" t="s">
        <v>53</v>
      </c>
      <c r="AA3" s="909" t="s">
        <v>54</v>
      </c>
    </row>
    <row r="4" spans="1:27" ht="15">
      <c r="A4" s="936"/>
      <c r="B4" s="934"/>
      <c r="C4" s="934"/>
      <c r="D4" s="934"/>
      <c r="E4" s="934"/>
      <c r="F4" s="935"/>
      <c r="G4" s="913"/>
      <c r="H4" s="912"/>
      <c r="I4" s="914"/>
      <c r="J4" s="40" t="s">
        <v>41</v>
      </c>
      <c r="K4" s="909"/>
      <c r="L4" s="908"/>
      <c r="M4" s="909"/>
      <c r="N4" s="911"/>
      <c r="O4" s="915"/>
      <c r="P4" s="219"/>
      <c r="Q4" s="936"/>
      <c r="R4" s="934"/>
      <c r="S4" s="934"/>
      <c r="T4" s="934"/>
      <c r="U4" s="934"/>
      <c r="V4" s="935"/>
      <c r="W4" s="908"/>
      <c r="X4" s="909"/>
      <c r="Y4" s="908"/>
      <c r="Z4" s="909"/>
      <c r="AA4" s="909"/>
    </row>
    <row r="5" spans="1:27" ht="15" customHeight="1">
      <c r="A5" s="936"/>
      <c r="B5" s="934"/>
      <c r="C5" s="934"/>
      <c r="D5" s="934"/>
      <c r="E5" s="934"/>
      <c r="F5" s="935"/>
      <c r="G5" s="913"/>
      <c r="H5" s="912"/>
      <c r="I5" s="914"/>
      <c r="J5" s="910" t="s">
        <v>42</v>
      </c>
      <c r="K5" s="909"/>
      <c r="L5" s="908"/>
      <c r="M5" s="909"/>
      <c r="N5" s="911"/>
      <c r="O5" s="915"/>
      <c r="P5" s="220"/>
      <c r="Q5" s="936"/>
      <c r="R5" s="934"/>
      <c r="S5" s="934"/>
      <c r="T5" s="934"/>
      <c r="U5" s="934"/>
      <c r="V5" s="935"/>
      <c r="W5" s="908"/>
      <c r="X5" s="909"/>
      <c r="Y5" s="908"/>
      <c r="Z5" s="909"/>
      <c r="AA5" s="909"/>
    </row>
    <row r="6" spans="1:27" ht="15">
      <c r="A6" s="936"/>
      <c r="B6" s="934"/>
      <c r="C6" s="934"/>
      <c r="D6" s="934"/>
      <c r="E6" s="934"/>
      <c r="F6" s="935"/>
      <c r="G6" s="913"/>
      <c r="H6" s="912"/>
      <c r="I6" s="914"/>
      <c r="J6" s="910"/>
      <c r="K6" s="909"/>
      <c r="L6" s="908"/>
      <c r="M6" s="909"/>
      <c r="N6" s="911"/>
      <c r="O6" s="915"/>
      <c r="P6" s="220"/>
      <c r="Q6" s="936"/>
      <c r="R6" s="934"/>
      <c r="S6" s="934"/>
      <c r="T6" s="934"/>
      <c r="U6" s="934"/>
      <c r="V6" s="935"/>
      <c r="W6" s="908"/>
      <c r="X6" s="909"/>
      <c r="Y6" s="908"/>
      <c r="Z6" s="909"/>
      <c r="AA6" s="909"/>
    </row>
    <row r="7" spans="1:27" ht="15" customHeight="1">
      <c r="A7" s="936"/>
      <c r="B7" s="934"/>
      <c r="C7" s="934"/>
      <c r="D7" s="934"/>
      <c r="E7" s="934"/>
      <c r="F7" s="935"/>
      <c r="G7" s="916" t="s">
        <v>38</v>
      </c>
      <c r="H7" s="917"/>
      <c r="I7" s="914"/>
      <c r="J7" s="910"/>
      <c r="K7" s="909"/>
      <c r="L7" s="908"/>
      <c r="M7" s="909"/>
      <c r="N7" s="911"/>
      <c r="O7" s="915"/>
      <c r="P7" s="220"/>
      <c r="Q7" s="936"/>
      <c r="R7" s="934"/>
      <c r="S7" s="934"/>
      <c r="T7" s="934"/>
      <c r="U7" s="934"/>
      <c r="V7" s="935"/>
      <c r="W7" s="908"/>
      <c r="X7" s="909"/>
      <c r="Y7" s="908"/>
      <c r="Z7" s="909"/>
      <c r="AA7" s="909"/>
    </row>
    <row r="8" spans="1:27" ht="15">
      <c r="A8" s="936"/>
      <c r="B8" s="934"/>
      <c r="C8" s="934"/>
      <c r="D8" s="934"/>
      <c r="E8" s="934"/>
      <c r="F8" s="935"/>
      <c r="G8" s="918"/>
      <c r="H8" s="917"/>
      <c r="I8" s="914"/>
      <c r="J8" s="910"/>
      <c r="K8" s="909"/>
      <c r="L8" s="908"/>
      <c r="M8" s="909"/>
      <c r="N8" s="911"/>
      <c r="O8" s="915"/>
      <c r="P8" s="220"/>
      <c r="Q8" s="936"/>
      <c r="R8" s="934"/>
      <c r="S8" s="934"/>
      <c r="T8" s="934"/>
      <c r="U8" s="934"/>
      <c r="V8" s="935"/>
      <c r="W8" s="908"/>
      <c r="X8" s="909"/>
      <c r="Y8" s="908"/>
      <c r="Z8" s="909"/>
      <c r="AA8" s="909"/>
    </row>
    <row r="9" spans="1:27" ht="15">
      <c r="A9" s="182" t="s">
        <v>30</v>
      </c>
      <c r="B9" s="950" t="s">
        <v>31</v>
      </c>
      <c r="C9" s="950"/>
      <c r="D9" s="950"/>
      <c r="E9" s="934"/>
      <c r="F9" s="935"/>
      <c r="G9" s="960" t="s">
        <v>32</v>
      </c>
      <c r="H9" s="917"/>
      <c r="I9" s="81" t="s">
        <v>9</v>
      </c>
      <c r="J9" s="81" t="s">
        <v>39</v>
      </c>
      <c r="K9" s="81" t="s">
        <v>44</v>
      </c>
      <c r="L9" s="81" t="s">
        <v>47</v>
      </c>
      <c r="M9" s="81" t="s">
        <v>47</v>
      </c>
      <c r="N9" s="81" t="s">
        <v>47</v>
      </c>
      <c r="O9" s="81" t="s">
        <v>47</v>
      </c>
      <c r="P9" s="221"/>
      <c r="Q9" s="182" t="s">
        <v>30</v>
      </c>
      <c r="R9" s="950" t="s">
        <v>31</v>
      </c>
      <c r="S9" s="950"/>
      <c r="T9" s="950"/>
      <c r="U9" s="934"/>
      <c r="V9" s="935"/>
      <c r="W9" s="81" t="s">
        <v>39</v>
      </c>
      <c r="X9" s="81" t="s">
        <v>44</v>
      </c>
      <c r="Y9" s="81" t="s">
        <v>47</v>
      </c>
      <c r="Z9" s="81" t="s">
        <v>47</v>
      </c>
      <c r="AA9" s="81" t="s">
        <v>47</v>
      </c>
    </row>
    <row r="10" spans="1:27" ht="15">
      <c r="A10" s="183"/>
      <c r="B10" s="961"/>
      <c r="C10" s="962"/>
      <c r="D10" s="962"/>
      <c r="E10" s="962"/>
      <c r="F10" s="963"/>
      <c r="G10" s="964"/>
      <c r="H10" s="965"/>
      <c r="I10" s="82"/>
      <c r="J10" s="82"/>
      <c r="K10" s="82"/>
      <c r="L10" s="82"/>
      <c r="M10" s="82"/>
      <c r="N10" s="82"/>
      <c r="O10" s="82"/>
      <c r="P10" s="246"/>
      <c r="Q10" s="183"/>
      <c r="R10" s="961"/>
      <c r="S10" s="962"/>
      <c r="T10" s="962"/>
      <c r="U10" s="962"/>
      <c r="V10" s="963"/>
      <c r="W10" s="82"/>
      <c r="X10" s="82"/>
      <c r="Y10" s="82"/>
      <c r="Z10" s="82"/>
      <c r="AA10" s="84"/>
    </row>
    <row r="11" spans="1:27" ht="15.75" thickBot="1">
      <c r="A11" s="88"/>
      <c r="B11" s="937"/>
      <c r="C11" s="938"/>
      <c r="D11" s="938"/>
      <c r="E11" s="938"/>
      <c r="F11" s="939"/>
      <c r="G11" s="940"/>
      <c r="H11" s="941"/>
      <c r="I11" s="83"/>
      <c r="J11" s="83"/>
      <c r="K11" s="83"/>
      <c r="L11" s="83"/>
      <c r="M11" s="83"/>
      <c r="N11" s="83"/>
      <c r="O11" s="83"/>
      <c r="P11" s="247"/>
      <c r="Q11" s="88"/>
      <c r="R11" s="937"/>
      <c r="S11" s="938"/>
      <c r="T11" s="938"/>
      <c r="U11" s="938"/>
      <c r="V11" s="939"/>
      <c r="W11" s="83"/>
      <c r="X11" s="83"/>
      <c r="Y11" s="83"/>
      <c r="Z11" s="83"/>
      <c r="AA11" s="85"/>
    </row>
    <row r="12" spans="1:27" ht="15.75" thickBot="1">
      <c r="A12" s="222"/>
      <c r="B12" s="942"/>
      <c r="C12" s="943"/>
      <c r="D12" s="943"/>
      <c r="E12" s="943"/>
      <c r="F12" s="944"/>
      <c r="G12" s="945"/>
      <c r="H12" s="946"/>
      <c r="I12" s="86"/>
      <c r="J12" s="223"/>
      <c r="K12" s="86"/>
      <c r="L12" s="224"/>
      <c r="M12" s="86"/>
      <c r="N12" s="86"/>
      <c r="O12" s="86"/>
      <c r="P12" s="248"/>
      <c r="Q12" s="222"/>
      <c r="R12" s="942"/>
      <c r="S12" s="943"/>
      <c r="T12" s="943"/>
      <c r="U12" s="943"/>
      <c r="V12" s="944"/>
      <c r="W12" s="223"/>
      <c r="X12" s="86"/>
      <c r="Y12" s="224"/>
      <c r="Z12" s="86"/>
      <c r="AA12" s="87"/>
    </row>
    <row r="13" spans="1:27" ht="15" customHeight="1">
      <c r="A13" s="41"/>
      <c r="B13" s="947" t="str">
        <f>'Eingabe 2 - Regenbogen'!B22</f>
        <v>Schulen Kitas - 
Büroräume mit textilem Bodenbelag </v>
      </c>
      <c r="C13" s="948"/>
      <c r="D13" s="948"/>
      <c r="E13" s="948"/>
      <c r="F13" s="949"/>
      <c r="G13" s="599">
        <f>'Eingabe 1 - Regenbogen'!B25</f>
        <v>49</v>
      </c>
      <c r="H13" s="225" t="s">
        <v>34</v>
      </c>
      <c r="I13" s="226">
        <f>'Aufmaße - Regenbogen'!X93</f>
        <v>67.55</v>
      </c>
      <c r="J13" s="922">
        <f>'Eingabe 2 - Regenbogen'!G22</f>
        <v>0</v>
      </c>
      <c r="K13" s="585">
        <f>IF((J13*G13)&gt;0,I13/J13,0)</f>
        <v>0</v>
      </c>
      <c r="L13" s="954">
        <f>'Eingabe 2 - Regenbogen'!I22</f>
        <v>0</v>
      </c>
      <c r="M13" s="50">
        <f>K13*L13</f>
        <v>0</v>
      </c>
      <c r="N13" s="65">
        <f>G13*M13</f>
        <v>0</v>
      </c>
      <c r="O13" s="957">
        <f>N13+N14+N15</f>
        <v>0</v>
      </c>
      <c r="P13" s="227"/>
      <c r="Q13" s="41"/>
      <c r="R13" s="947" t="str">
        <f>B13</f>
        <v>Schulen Kitas - 
Büroräume mit textilem Bodenbelag </v>
      </c>
      <c r="S13" s="948"/>
      <c r="T13" s="948"/>
      <c r="U13" s="948"/>
      <c r="V13" s="949"/>
      <c r="W13" s="967">
        <f>'Eingabe 2 - Regenbogen'!J22</f>
        <v>0</v>
      </c>
      <c r="X13" s="919">
        <f>IF(W13&gt;0,I16/W13,0)</f>
        <v>0</v>
      </c>
      <c r="Y13" s="925">
        <f>'Eingabe 2 - Regenbogen'!L22</f>
        <v>0</v>
      </c>
      <c r="Z13" s="919">
        <f>X13*Y13</f>
        <v>0</v>
      </c>
      <c r="AA13" s="919">
        <f>G16*Z13</f>
        <v>0</v>
      </c>
    </row>
    <row r="14" spans="1:27" ht="15">
      <c r="A14" s="182">
        <v>1</v>
      </c>
      <c r="B14" s="950"/>
      <c r="C14" s="950"/>
      <c r="D14" s="950"/>
      <c r="E14" s="950"/>
      <c r="F14" s="951"/>
      <c r="G14" s="600">
        <f>'Eingabe 1 - Regenbogen'!B27</f>
        <v>0</v>
      </c>
      <c r="H14" s="228" t="s">
        <v>33</v>
      </c>
      <c r="I14" s="229">
        <f>'Aufmaße - Regenbogen'!Y93</f>
        <v>0</v>
      </c>
      <c r="J14" s="923"/>
      <c r="K14" s="586">
        <f>IF((J13*G14)&gt;0,I14/J13,0)</f>
        <v>0</v>
      </c>
      <c r="L14" s="955"/>
      <c r="M14" s="51">
        <f>K14*L13</f>
        <v>0</v>
      </c>
      <c r="N14" s="66">
        <f>G14*M14</f>
        <v>0</v>
      </c>
      <c r="O14" s="958"/>
      <c r="P14" s="230"/>
      <c r="Q14" s="182">
        <v>1</v>
      </c>
      <c r="R14" s="950"/>
      <c r="S14" s="950"/>
      <c r="T14" s="950"/>
      <c r="U14" s="950"/>
      <c r="V14" s="951"/>
      <c r="W14" s="968"/>
      <c r="X14" s="920"/>
      <c r="Y14" s="926"/>
      <c r="Z14" s="920"/>
      <c r="AA14" s="920"/>
    </row>
    <row r="15" spans="1:27" ht="15.75" thickBot="1">
      <c r="A15" s="42"/>
      <c r="B15" s="950"/>
      <c r="C15" s="950"/>
      <c r="D15" s="950"/>
      <c r="E15" s="950"/>
      <c r="F15" s="951"/>
      <c r="G15" s="601">
        <f>'Eingabe 1 - Regenbogen'!B29</f>
        <v>0</v>
      </c>
      <c r="H15" s="228" t="s">
        <v>35</v>
      </c>
      <c r="I15" s="231">
        <f>'Aufmaße - Regenbogen'!Z93</f>
        <v>0</v>
      </c>
      <c r="J15" s="924"/>
      <c r="K15" s="587">
        <f>IF((J13*G15)&gt;0,I15/J13,0)</f>
        <v>0</v>
      </c>
      <c r="L15" s="956"/>
      <c r="M15" s="52">
        <f>K15*L13</f>
        <v>0</v>
      </c>
      <c r="N15" s="67">
        <f>G15*M15</f>
        <v>0</v>
      </c>
      <c r="O15" s="959"/>
      <c r="P15" s="232"/>
      <c r="Q15" s="42"/>
      <c r="R15" s="950"/>
      <c r="S15" s="950"/>
      <c r="T15" s="950"/>
      <c r="U15" s="950"/>
      <c r="V15" s="951"/>
      <c r="W15" s="968"/>
      <c r="X15" s="920"/>
      <c r="Y15" s="926"/>
      <c r="Z15" s="920"/>
      <c r="AA15" s="920"/>
    </row>
    <row r="16" spans="1:27" ht="15.75" thickBot="1">
      <c r="A16" s="43"/>
      <c r="B16" s="952"/>
      <c r="C16" s="952"/>
      <c r="D16" s="952"/>
      <c r="E16" s="952"/>
      <c r="F16" s="953"/>
      <c r="G16" s="243">
        <f>'Eingabe 1 - Regenbogen'!C37</f>
        <v>1</v>
      </c>
      <c r="H16" s="233" t="s">
        <v>36</v>
      </c>
      <c r="I16" s="234">
        <f>'Aufmaße - Regenbogen'!AA93</f>
        <v>67.55</v>
      </c>
      <c r="J16" s="214"/>
      <c r="K16" s="53"/>
      <c r="L16" s="47"/>
      <c r="M16" s="53"/>
      <c r="N16" s="68"/>
      <c r="O16" s="69"/>
      <c r="P16" s="235"/>
      <c r="Q16" s="43"/>
      <c r="R16" s="952"/>
      <c r="S16" s="952"/>
      <c r="T16" s="952"/>
      <c r="U16" s="952"/>
      <c r="V16" s="953"/>
      <c r="W16" s="969"/>
      <c r="X16" s="921"/>
      <c r="Y16" s="927"/>
      <c r="Z16" s="921"/>
      <c r="AA16" s="921"/>
    </row>
    <row r="17" spans="1:27" ht="15" customHeight="1">
      <c r="A17" s="41"/>
      <c r="B17" s="947" t="str">
        <f>'Eingabe 2 - Regenbogen'!B27</f>
        <v>Schulen Kitas -
Büroräume, Klassenräume, Mehrzweckräume, Gemeinschaftsräume, Pausenräume, Archiv und Umkleidebereiche mit nichttextilem Bodenbelag</v>
      </c>
      <c r="C17" s="948"/>
      <c r="D17" s="948"/>
      <c r="E17" s="948"/>
      <c r="F17" s="949"/>
      <c r="G17" s="599">
        <f aca="true" t="shared" si="0" ref="G17:G60">G13</f>
        <v>49</v>
      </c>
      <c r="H17" s="225" t="s">
        <v>34</v>
      </c>
      <c r="I17" s="226">
        <f>'Aufmaße - Regenbogen'!AB93</f>
        <v>750.1999999999999</v>
      </c>
      <c r="J17" s="966">
        <f>'Eingabe 2 - Regenbogen'!G27</f>
        <v>0</v>
      </c>
      <c r="K17" s="585">
        <f>IF((J17*G17)&gt;0,I17/J17,0)</f>
        <v>0</v>
      </c>
      <c r="L17" s="954">
        <f>'Eingabe 2 - Regenbogen'!I27</f>
        <v>0</v>
      </c>
      <c r="M17" s="50">
        <f>K17*L17</f>
        <v>0</v>
      </c>
      <c r="N17" s="65">
        <f>G17*M17</f>
        <v>0</v>
      </c>
      <c r="O17" s="957">
        <f>N17+N18+N19</f>
        <v>0</v>
      </c>
      <c r="P17" s="218"/>
      <c r="Q17" s="41"/>
      <c r="R17" s="947" t="str">
        <f>B17</f>
        <v>Schulen Kitas -
Büroräume, Klassenräume, Mehrzweckräume, Gemeinschaftsräume, Pausenräume, Archiv und Umkleidebereiche mit nichttextilem Bodenbelag</v>
      </c>
      <c r="S17" s="948"/>
      <c r="T17" s="948"/>
      <c r="U17" s="948"/>
      <c r="V17" s="949"/>
      <c r="W17" s="967">
        <f>'Eingabe 2 - Regenbogen'!J27</f>
        <v>0</v>
      </c>
      <c r="X17" s="919">
        <f>IF(W17&gt;0,I20/W17,0)</f>
        <v>0</v>
      </c>
      <c r="Y17" s="925">
        <f>'Eingabe 2 - Regenbogen'!L27</f>
        <v>0</v>
      </c>
      <c r="Z17" s="919">
        <f>X17*Y17</f>
        <v>0</v>
      </c>
      <c r="AA17" s="919">
        <f>G20*Z17</f>
        <v>0</v>
      </c>
    </row>
    <row r="18" spans="1:27" ht="15">
      <c r="A18" s="182">
        <v>2</v>
      </c>
      <c r="B18" s="950"/>
      <c r="C18" s="950"/>
      <c r="D18" s="950"/>
      <c r="E18" s="950"/>
      <c r="F18" s="951"/>
      <c r="G18" s="600">
        <f t="shared" si="0"/>
        <v>0</v>
      </c>
      <c r="H18" s="228" t="s">
        <v>33</v>
      </c>
      <c r="I18" s="229">
        <f>'Aufmaße - Regenbogen'!AC93</f>
        <v>0</v>
      </c>
      <c r="J18" s="923"/>
      <c r="K18" s="586">
        <f>IF((J17*G18)&gt;0,I18/J17,0)</f>
        <v>0</v>
      </c>
      <c r="L18" s="955"/>
      <c r="M18" s="51">
        <f>K18*L17</f>
        <v>0</v>
      </c>
      <c r="N18" s="66">
        <f>G18*M18</f>
        <v>0</v>
      </c>
      <c r="O18" s="958"/>
      <c r="P18" s="219"/>
      <c r="Q18" s="182">
        <v>2</v>
      </c>
      <c r="R18" s="950"/>
      <c r="S18" s="950"/>
      <c r="T18" s="950"/>
      <c r="U18" s="950"/>
      <c r="V18" s="951"/>
      <c r="W18" s="968"/>
      <c r="X18" s="920"/>
      <c r="Y18" s="926"/>
      <c r="Z18" s="920"/>
      <c r="AA18" s="920"/>
    </row>
    <row r="19" spans="1:27" ht="15.75" thickBot="1">
      <c r="A19" s="42"/>
      <c r="B19" s="950"/>
      <c r="C19" s="950"/>
      <c r="D19" s="950"/>
      <c r="E19" s="950"/>
      <c r="F19" s="951"/>
      <c r="G19" s="601">
        <f t="shared" si="0"/>
        <v>0</v>
      </c>
      <c r="H19" s="228" t="s">
        <v>35</v>
      </c>
      <c r="I19" s="231">
        <f>'Aufmaße - Regenbogen'!AD93</f>
        <v>0</v>
      </c>
      <c r="J19" s="924"/>
      <c r="K19" s="587">
        <f>IF((J17*G19)&gt;0,I19/J17,0)</f>
        <v>0</v>
      </c>
      <c r="L19" s="956"/>
      <c r="M19" s="52">
        <f>K19*L17</f>
        <v>0</v>
      </c>
      <c r="N19" s="67">
        <f>G19*M19</f>
        <v>0</v>
      </c>
      <c r="O19" s="959"/>
      <c r="P19" s="239"/>
      <c r="Q19" s="42"/>
      <c r="R19" s="950"/>
      <c r="S19" s="950"/>
      <c r="T19" s="950"/>
      <c r="U19" s="950"/>
      <c r="V19" s="951"/>
      <c r="W19" s="968"/>
      <c r="X19" s="920"/>
      <c r="Y19" s="926"/>
      <c r="Z19" s="920"/>
      <c r="AA19" s="920"/>
    </row>
    <row r="20" spans="1:27" ht="15.75" thickBot="1">
      <c r="A20" s="43"/>
      <c r="B20" s="952"/>
      <c r="C20" s="952"/>
      <c r="D20" s="952"/>
      <c r="E20" s="952"/>
      <c r="F20" s="953"/>
      <c r="G20" s="243">
        <f t="shared" si="0"/>
        <v>1</v>
      </c>
      <c r="H20" s="233" t="s">
        <v>36</v>
      </c>
      <c r="I20" s="240">
        <f>'Aufmaße - Regenbogen'!AE93</f>
        <v>750.1999999999999</v>
      </c>
      <c r="J20" s="215"/>
      <c r="K20" s="53"/>
      <c r="L20" s="47"/>
      <c r="M20" s="53"/>
      <c r="N20" s="68"/>
      <c r="O20" s="69"/>
      <c r="P20" s="235"/>
      <c r="Q20" s="43"/>
      <c r="R20" s="952"/>
      <c r="S20" s="952"/>
      <c r="T20" s="952"/>
      <c r="U20" s="952"/>
      <c r="V20" s="953"/>
      <c r="W20" s="969"/>
      <c r="X20" s="921"/>
      <c r="Y20" s="927"/>
      <c r="Z20" s="921"/>
      <c r="AA20" s="921"/>
    </row>
    <row r="21" spans="1:27" ht="15" customHeight="1">
      <c r="A21" s="41"/>
      <c r="B21" s="947" t="str">
        <f>'Eingabe 2 - Regenbogen'!B32</f>
        <v>Schulen Kitas - 
Flure mit nichttextilem Bodenbelag</v>
      </c>
      <c r="C21" s="948"/>
      <c r="D21" s="948"/>
      <c r="E21" s="948"/>
      <c r="F21" s="949"/>
      <c r="G21" s="599">
        <f t="shared" si="0"/>
        <v>49</v>
      </c>
      <c r="H21" s="225" t="s">
        <v>34</v>
      </c>
      <c r="I21" s="236">
        <f>'Aufmaße - Regenbogen'!AF93</f>
        <v>323.25</v>
      </c>
      <c r="J21" s="970">
        <f>'Eingabe 2 - Regenbogen'!G32</f>
        <v>0</v>
      </c>
      <c r="K21" s="585">
        <f>IF((J21*G21)&gt;0,I21/J21,0)</f>
        <v>0</v>
      </c>
      <c r="L21" s="954">
        <f>'Eingabe 2 - Regenbogen'!I32</f>
        <v>0</v>
      </c>
      <c r="M21" s="50">
        <f>K21*L21</f>
        <v>0</v>
      </c>
      <c r="N21" s="65">
        <f>G21*M21</f>
        <v>0</v>
      </c>
      <c r="O21" s="957">
        <f>N21+N22+N23</f>
        <v>0</v>
      </c>
      <c r="P21" s="218"/>
      <c r="Q21" s="41"/>
      <c r="R21" s="947" t="str">
        <f>B21</f>
        <v>Schulen Kitas - 
Flure mit nichttextilem Bodenbelag</v>
      </c>
      <c r="S21" s="948"/>
      <c r="T21" s="948"/>
      <c r="U21" s="948"/>
      <c r="V21" s="949"/>
      <c r="W21" s="967">
        <f>'Eingabe 2 - Regenbogen'!J32</f>
        <v>0</v>
      </c>
      <c r="X21" s="919">
        <f>IF(W21&gt;0,I24/W21,0)</f>
        <v>0</v>
      </c>
      <c r="Y21" s="925">
        <f>'Eingabe 2 - Regenbogen'!L32</f>
        <v>0</v>
      </c>
      <c r="Z21" s="919">
        <f>X21*Y21</f>
        <v>0</v>
      </c>
      <c r="AA21" s="919">
        <f>G24*Z21</f>
        <v>0</v>
      </c>
    </row>
    <row r="22" spans="1:27" ht="15">
      <c r="A22" s="44">
        <v>3</v>
      </c>
      <c r="B22" s="950"/>
      <c r="C22" s="950"/>
      <c r="D22" s="950"/>
      <c r="E22" s="950"/>
      <c r="F22" s="951"/>
      <c r="G22" s="600">
        <f t="shared" si="0"/>
        <v>0</v>
      </c>
      <c r="H22" s="228" t="s">
        <v>33</v>
      </c>
      <c r="I22" s="237">
        <f>'Aufmaße - Regenbogen'!AG93</f>
        <v>0</v>
      </c>
      <c r="J22" s="971"/>
      <c r="K22" s="586">
        <f>IF((J21*G22)&gt;0,I22/J21,0)</f>
        <v>0</v>
      </c>
      <c r="L22" s="955"/>
      <c r="M22" s="51">
        <f>K22*L21</f>
        <v>0</v>
      </c>
      <c r="N22" s="66">
        <f>G22*M22</f>
        <v>0</v>
      </c>
      <c r="O22" s="958"/>
      <c r="P22" s="219"/>
      <c r="Q22" s="44">
        <v>3</v>
      </c>
      <c r="R22" s="950"/>
      <c r="S22" s="950"/>
      <c r="T22" s="950"/>
      <c r="U22" s="950"/>
      <c r="V22" s="951"/>
      <c r="W22" s="968"/>
      <c r="X22" s="920"/>
      <c r="Y22" s="926"/>
      <c r="Z22" s="920"/>
      <c r="AA22" s="920"/>
    </row>
    <row r="23" spans="1:27" ht="15.75" thickBot="1">
      <c r="A23" s="45"/>
      <c r="B23" s="950"/>
      <c r="C23" s="950"/>
      <c r="D23" s="950"/>
      <c r="E23" s="950"/>
      <c r="F23" s="951"/>
      <c r="G23" s="601">
        <f t="shared" si="0"/>
        <v>0</v>
      </c>
      <c r="H23" s="228" t="s">
        <v>35</v>
      </c>
      <c r="I23" s="238">
        <f>'Aufmaße - Regenbogen'!AH93</f>
        <v>0</v>
      </c>
      <c r="J23" s="972"/>
      <c r="K23" s="587">
        <f>IF((J21*G23)&gt;0,I23/J21,0)</f>
        <v>0</v>
      </c>
      <c r="L23" s="956"/>
      <c r="M23" s="52">
        <f>K23*L21</f>
        <v>0</v>
      </c>
      <c r="N23" s="67">
        <f>G23*M23</f>
        <v>0</v>
      </c>
      <c r="O23" s="959"/>
      <c r="P23" s="239"/>
      <c r="Q23" s="45"/>
      <c r="R23" s="950"/>
      <c r="S23" s="950"/>
      <c r="T23" s="950"/>
      <c r="U23" s="950"/>
      <c r="V23" s="951"/>
      <c r="W23" s="968"/>
      <c r="X23" s="920"/>
      <c r="Y23" s="926"/>
      <c r="Z23" s="920"/>
      <c r="AA23" s="920"/>
    </row>
    <row r="24" spans="1:27" ht="15.75" thickBot="1">
      <c r="A24" s="46"/>
      <c r="B24" s="952"/>
      <c r="C24" s="952"/>
      <c r="D24" s="952"/>
      <c r="E24" s="952"/>
      <c r="F24" s="953"/>
      <c r="G24" s="243">
        <f t="shared" si="0"/>
        <v>1</v>
      </c>
      <c r="H24" s="233" t="s">
        <v>36</v>
      </c>
      <c r="I24" s="241">
        <f>'Aufmaße - Regenbogen'!AI93</f>
        <v>323.25</v>
      </c>
      <c r="J24" s="216"/>
      <c r="K24" s="53"/>
      <c r="L24" s="47"/>
      <c r="M24" s="53"/>
      <c r="N24" s="68"/>
      <c r="O24" s="69"/>
      <c r="P24" s="235"/>
      <c r="Q24" s="46"/>
      <c r="R24" s="952"/>
      <c r="S24" s="952"/>
      <c r="T24" s="952"/>
      <c r="U24" s="952"/>
      <c r="V24" s="953"/>
      <c r="W24" s="969"/>
      <c r="X24" s="921"/>
      <c r="Y24" s="927"/>
      <c r="Z24" s="921"/>
      <c r="AA24" s="921"/>
    </row>
    <row r="25" spans="1:27" ht="15" customHeight="1">
      <c r="A25" s="41"/>
      <c r="B25" s="947" t="str">
        <f>'Eingabe 2 - Regenbogen'!B37</f>
        <v>Schulen Kitas - 
Sanitärräume</v>
      </c>
      <c r="C25" s="948"/>
      <c r="D25" s="948"/>
      <c r="E25" s="948"/>
      <c r="F25" s="949"/>
      <c r="G25" s="599">
        <f t="shared" si="0"/>
        <v>49</v>
      </c>
      <c r="H25" s="225" t="s">
        <v>34</v>
      </c>
      <c r="I25" s="242">
        <f>'Aufmaße - Regenbogen'!AJ93</f>
        <v>148.35</v>
      </c>
      <c r="J25" s="923">
        <f>'Eingabe 2 - Regenbogen'!G37</f>
        <v>0</v>
      </c>
      <c r="K25" s="585">
        <f>IF((J25*G25)&gt;0,I25/J25,0)</f>
        <v>0</v>
      </c>
      <c r="L25" s="954">
        <f>'Eingabe 2 - Regenbogen'!I37</f>
        <v>0</v>
      </c>
      <c r="M25" s="50">
        <f>K25*L25</f>
        <v>0</v>
      </c>
      <c r="N25" s="65">
        <f>G25*M25</f>
        <v>0</v>
      </c>
      <c r="O25" s="957">
        <f>N25+N26+N27</f>
        <v>0</v>
      </c>
      <c r="P25" s="218"/>
      <c r="Q25" s="41"/>
      <c r="R25" s="947" t="str">
        <f>B25</f>
        <v>Schulen Kitas - 
Sanitärräume</v>
      </c>
      <c r="S25" s="948"/>
      <c r="T25" s="948"/>
      <c r="U25" s="948"/>
      <c r="V25" s="949"/>
      <c r="W25" s="967">
        <f>'Eingabe 2 - Regenbogen'!J37</f>
        <v>0</v>
      </c>
      <c r="X25" s="919">
        <f>IF(W25&gt;0,I28/W25,0)</f>
        <v>0</v>
      </c>
      <c r="Y25" s="925">
        <f>'Eingabe 2 - Regenbogen'!L37</f>
        <v>0</v>
      </c>
      <c r="Z25" s="919">
        <f>X25*Y25</f>
        <v>0</v>
      </c>
      <c r="AA25" s="919">
        <f>G28*Z25</f>
        <v>0</v>
      </c>
    </row>
    <row r="26" spans="1:27" ht="15">
      <c r="A26" s="44">
        <v>4</v>
      </c>
      <c r="B26" s="950"/>
      <c r="C26" s="950"/>
      <c r="D26" s="950"/>
      <c r="E26" s="950"/>
      <c r="F26" s="951"/>
      <c r="G26" s="600">
        <f t="shared" si="0"/>
        <v>0</v>
      </c>
      <c r="H26" s="228" t="s">
        <v>33</v>
      </c>
      <c r="I26" s="237">
        <f>'Aufmaße - Regenbogen'!AK93</f>
        <v>0</v>
      </c>
      <c r="J26" s="923"/>
      <c r="K26" s="586">
        <f>IF((J25*G26)&gt;0,I26/J25,0)</f>
        <v>0</v>
      </c>
      <c r="L26" s="955"/>
      <c r="M26" s="51">
        <f>K26*L25</f>
        <v>0</v>
      </c>
      <c r="N26" s="66">
        <f>G26*M26</f>
        <v>0</v>
      </c>
      <c r="O26" s="958"/>
      <c r="P26" s="219"/>
      <c r="Q26" s="44">
        <v>4</v>
      </c>
      <c r="R26" s="950"/>
      <c r="S26" s="950"/>
      <c r="T26" s="950"/>
      <c r="U26" s="950"/>
      <c r="V26" s="951"/>
      <c r="W26" s="968"/>
      <c r="X26" s="920"/>
      <c r="Y26" s="926"/>
      <c r="Z26" s="920"/>
      <c r="AA26" s="920"/>
    </row>
    <row r="27" spans="1:27" ht="15.75" thickBot="1">
      <c r="A27" s="45"/>
      <c r="B27" s="950"/>
      <c r="C27" s="950"/>
      <c r="D27" s="950"/>
      <c r="E27" s="950"/>
      <c r="F27" s="951"/>
      <c r="G27" s="601">
        <f t="shared" si="0"/>
        <v>0</v>
      </c>
      <c r="H27" s="228" t="s">
        <v>35</v>
      </c>
      <c r="I27" s="238">
        <f>'Aufmaße - Regenbogen'!AL93</f>
        <v>0</v>
      </c>
      <c r="J27" s="924"/>
      <c r="K27" s="587">
        <f>IF((J25*G27)&gt;0,I27/J25,0)</f>
        <v>0</v>
      </c>
      <c r="L27" s="956"/>
      <c r="M27" s="52">
        <f>K27*L25</f>
        <v>0</v>
      </c>
      <c r="N27" s="67">
        <f>G27*M27</f>
        <v>0</v>
      </c>
      <c r="O27" s="959"/>
      <c r="P27" s="239"/>
      <c r="Q27" s="45"/>
      <c r="R27" s="950"/>
      <c r="S27" s="950"/>
      <c r="T27" s="950"/>
      <c r="U27" s="950"/>
      <c r="V27" s="951"/>
      <c r="W27" s="968"/>
      <c r="X27" s="920"/>
      <c r="Y27" s="926"/>
      <c r="Z27" s="920"/>
      <c r="AA27" s="920"/>
    </row>
    <row r="28" spans="1:27" ht="15.75" thickBot="1">
      <c r="A28" s="46"/>
      <c r="B28" s="952"/>
      <c r="C28" s="952"/>
      <c r="D28" s="952"/>
      <c r="E28" s="952"/>
      <c r="F28" s="953"/>
      <c r="G28" s="243">
        <f t="shared" si="0"/>
        <v>1</v>
      </c>
      <c r="H28" s="233" t="s">
        <v>36</v>
      </c>
      <c r="I28" s="241">
        <f>'Aufmaße - Regenbogen'!AM93</f>
        <v>148.35</v>
      </c>
      <c r="J28" s="214"/>
      <c r="K28" s="53"/>
      <c r="L28" s="47"/>
      <c r="M28" s="53"/>
      <c r="N28" s="68"/>
      <c r="O28" s="69"/>
      <c r="P28" s="235"/>
      <c r="Q28" s="46"/>
      <c r="R28" s="952"/>
      <c r="S28" s="952"/>
      <c r="T28" s="952"/>
      <c r="U28" s="952"/>
      <c r="V28" s="953"/>
      <c r="W28" s="969"/>
      <c r="X28" s="921"/>
      <c r="Y28" s="927"/>
      <c r="Z28" s="921"/>
      <c r="AA28" s="921"/>
    </row>
    <row r="29" spans="1:27" ht="15" customHeight="1">
      <c r="A29" s="41"/>
      <c r="B29" s="947" t="str">
        <f>'Eingabe 2 - Regenbogen'!B42</f>
        <v>Schulen Kitas - 
Lagerräume, Wäsche- und Wirtschafts-
räume mit nichttextilem Bodenbelag</v>
      </c>
      <c r="C29" s="948"/>
      <c r="D29" s="948"/>
      <c r="E29" s="948"/>
      <c r="F29" s="949"/>
      <c r="G29" s="599">
        <f t="shared" si="0"/>
        <v>49</v>
      </c>
      <c r="H29" s="225" t="s">
        <v>34</v>
      </c>
      <c r="I29" s="236">
        <f>'Aufmaße - Regenbogen'!AN93</f>
        <v>205.04999999999998</v>
      </c>
      <c r="J29" s="922">
        <f>'Eingabe 2 - Regenbogen'!G42</f>
        <v>0</v>
      </c>
      <c r="K29" s="585">
        <f>IF((J29*G29)&gt;0,I29/J29,0)</f>
        <v>0</v>
      </c>
      <c r="L29" s="954">
        <f>'Eingabe 2 - Regenbogen'!I42</f>
        <v>0</v>
      </c>
      <c r="M29" s="50">
        <f>K29*L29</f>
        <v>0</v>
      </c>
      <c r="N29" s="65">
        <f>G29*M29</f>
        <v>0</v>
      </c>
      <c r="O29" s="957">
        <f>N29+N30+N31</f>
        <v>0</v>
      </c>
      <c r="P29" s="218"/>
      <c r="Q29" s="41"/>
      <c r="R29" s="947" t="str">
        <f>B29</f>
        <v>Schulen Kitas - 
Lagerräume, Wäsche- und Wirtschafts-
räume mit nichttextilem Bodenbelag</v>
      </c>
      <c r="S29" s="948"/>
      <c r="T29" s="948"/>
      <c r="U29" s="948"/>
      <c r="V29" s="949"/>
      <c r="W29" s="967">
        <f>'Eingabe 2 - Regenbogen'!J42</f>
        <v>0</v>
      </c>
      <c r="X29" s="919">
        <f>IF(W29&gt;0,I32/W29,0)</f>
        <v>0</v>
      </c>
      <c r="Y29" s="925">
        <f>'Eingabe 2 - Regenbogen'!L42</f>
        <v>0</v>
      </c>
      <c r="Z29" s="919">
        <f>X29*Y29</f>
        <v>0</v>
      </c>
      <c r="AA29" s="919">
        <f>G32*Z29</f>
        <v>0</v>
      </c>
    </row>
    <row r="30" spans="1:27" ht="15">
      <c r="A30" s="44">
        <v>5</v>
      </c>
      <c r="B30" s="950"/>
      <c r="C30" s="950"/>
      <c r="D30" s="950"/>
      <c r="E30" s="950"/>
      <c r="F30" s="951"/>
      <c r="G30" s="600">
        <f t="shared" si="0"/>
        <v>0</v>
      </c>
      <c r="H30" s="228" t="s">
        <v>33</v>
      </c>
      <c r="I30" s="237">
        <f>'Aufmaße - Regenbogen'!AO93</f>
        <v>0</v>
      </c>
      <c r="J30" s="923"/>
      <c r="K30" s="586">
        <f>IF((J29*G30)&gt;0,I30/J29,0)</f>
        <v>0</v>
      </c>
      <c r="L30" s="955"/>
      <c r="M30" s="51">
        <f>K30*L29</f>
        <v>0</v>
      </c>
      <c r="N30" s="66">
        <f>G30*M30</f>
        <v>0</v>
      </c>
      <c r="O30" s="958"/>
      <c r="P30" s="219"/>
      <c r="Q30" s="44">
        <v>5</v>
      </c>
      <c r="R30" s="950"/>
      <c r="S30" s="950"/>
      <c r="T30" s="950"/>
      <c r="U30" s="950"/>
      <c r="V30" s="951"/>
      <c r="W30" s="968"/>
      <c r="X30" s="920"/>
      <c r="Y30" s="926"/>
      <c r="Z30" s="920"/>
      <c r="AA30" s="920"/>
    </row>
    <row r="31" spans="1:27" ht="15.75" thickBot="1">
      <c r="A31" s="45"/>
      <c r="B31" s="950"/>
      <c r="C31" s="950"/>
      <c r="D31" s="950"/>
      <c r="E31" s="950"/>
      <c r="F31" s="951"/>
      <c r="G31" s="601">
        <f t="shared" si="0"/>
        <v>0</v>
      </c>
      <c r="H31" s="228" t="s">
        <v>35</v>
      </c>
      <c r="I31" s="238">
        <f>'Aufmaße - Regenbogen'!AP93</f>
        <v>0</v>
      </c>
      <c r="J31" s="924"/>
      <c r="K31" s="587">
        <f>IF((J29*G31)&gt;0,I31/J29,0)</f>
        <v>0</v>
      </c>
      <c r="L31" s="956"/>
      <c r="M31" s="52">
        <f>K31*L29</f>
        <v>0</v>
      </c>
      <c r="N31" s="67">
        <f>G31*M31</f>
        <v>0</v>
      </c>
      <c r="O31" s="959"/>
      <c r="P31" s="239"/>
      <c r="Q31" s="45"/>
      <c r="R31" s="950"/>
      <c r="S31" s="950"/>
      <c r="T31" s="950"/>
      <c r="U31" s="950"/>
      <c r="V31" s="951"/>
      <c r="W31" s="968"/>
      <c r="X31" s="920"/>
      <c r="Y31" s="926"/>
      <c r="Z31" s="920"/>
      <c r="AA31" s="920"/>
    </row>
    <row r="32" spans="1:27" ht="15.75" thickBot="1">
      <c r="A32" s="46"/>
      <c r="B32" s="952"/>
      <c r="C32" s="952"/>
      <c r="D32" s="952"/>
      <c r="E32" s="952"/>
      <c r="F32" s="953"/>
      <c r="G32" s="243">
        <f t="shared" si="0"/>
        <v>1</v>
      </c>
      <c r="H32" s="233" t="s">
        <v>36</v>
      </c>
      <c r="I32" s="241">
        <f>'Aufmaße - Regenbogen'!AQ93</f>
        <v>205.04999999999998</v>
      </c>
      <c r="J32" s="214"/>
      <c r="K32" s="53"/>
      <c r="L32" s="47"/>
      <c r="M32" s="53"/>
      <c r="N32" s="68"/>
      <c r="O32" s="69"/>
      <c r="P32" s="235"/>
      <c r="Q32" s="46"/>
      <c r="R32" s="952"/>
      <c r="S32" s="952"/>
      <c r="T32" s="952"/>
      <c r="U32" s="952"/>
      <c r="V32" s="953"/>
      <c r="W32" s="969"/>
      <c r="X32" s="921"/>
      <c r="Y32" s="927"/>
      <c r="Z32" s="921"/>
      <c r="AA32" s="921"/>
    </row>
    <row r="33" spans="1:27" ht="15" customHeight="1">
      <c r="A33" s="41"/>
      <c r="B33" s="947" t="str">
        <f>'Eingabe 2 - Regenbogen'!B47</f>
        <v>Schulen Kitas - 
Speiseraum, Ausgabeküche </v>
      </c>
      <c r="C33" s="948"/>
      <c r="D33" s="948"/>
      <c r="E33" s="948"/>
      <c r="F33" s="949"/>
      <c r="G33" s="599">
        <f t="shared" si="0"/>
        <v>49</v>
      </c>
      <c r="H33" s="225" t="s">
        <v>34</v>
      </c>
      <c r="I33" s="236">
        <f>'Aufmaße - Regenbogen'!AR93</f>
        <v>71.85</v>
      </c>
      <c r="J33" s="922">
        <f>'Eingabe 2 - Regenbogen'!G47</f>
        <v>0</v>
      </c>
      <c r="K33" s="585">
        <f>IF((J33*G33)&gt;0,I33/J33,0)</f>
        <v>0</v>
      </c>
      <c r="L33" s="954">
        <f>'Eingabe 2 - Regenbogen'!I47</f>
        <v>0</v>
      </c>
      <c r="M33" s="50">
        <f>K33*L33</f>
        <v>0</v>
      </c>
      <c r="N33" s="65">
        <f>G33*M33</f>
        <v>0</v>
      </c>
      <c r="O33" s="957">
        <f>N33+N34+N35</f>
        <v>0</v>
      </c>
      <c r="P33" s="218"/>
      <c r="Q33" s="41"/>
      <c r="R33" s="947" t="str">
        <f>B33</f>
        <v>Schulen Kitas - 
Speiseraum, Ausgabeküche </v>
      </c>
      <c r="S33" s="948"/>
      <c r="T33" s="948"/>
      <c r="U33" s="948"/>
      <c r="V33" s="949"/>
      <c r="W33" s="967">
        <f>'Eingabe 2 - Regenbogen'!J47</f>
        <v>0</v>
      </c>
      <c r="X33" s="919">
        <f>IF(W33&gt;0,I36/W33,0)</f>
        <v>0</v>
      </c>
      <c r="Y33" s="925">
        <f>'Eingabe 2 - Regenbogen'!L47</f>
        <v>0</v>
      </c>
      <c r="Z33" s="919">
        <f>X33*Y33</f>
        <v>0</v>
      </c>
      <c r="AA33" s="919">
        <f>G36*Z33</f>
        <v>0</v>
      </c>
    </row>
    <row r="34" spans="1:27" ht="15">
      <c r="A34" s="44">
        <v>6</v>
      </c>
      <c r="B34" s="950"/>
      <c r="C34" s="950"/>
      <c r="D34" s="950"/>
      <c r="E34" s="950"/>
      <c r="F34" s="951"/>
      <c r="G34" s="600">
        <f t="shared" si="0"/>
        <v>0</v>
      </c>
      <c r="H34" s="228" t="s">
        <v>33</v>
      </c>
      <c r="I34" s="237">
        <f>'Aufmaße - Regenbogen'!AS93</f>
        <v>0</v>
      </c>
      <c r="J34" s="923"/>
      <c r="K34" s="586">
        <f>IF((J33*G34)&gt;0,I34/J33,0)</f>
        <v>0</v>
      </c>
      <c r="L34" s="955"/>
      <c r="M34" s="51">
        <f>K34*L33</f>
        <v>0</v>
      </c>
      <c r="N34" s="66">
        <f>G34*M34</f>
        <v>0</v>
      </c>
      <c r="O34" s="958"/>
      <c r="P34" s="219"/>
      <c r="Q34" s="44">
        <v>6</v>
      </c>
      <c r="R34" s="950"/>
      <c r="S34" s="950"/>
      <c r="T34" s="950"/>
      <c r="U34" s="950"/>
      <c r="V34" s="951"/>
      <c r="W34" s="968"/>
      <c r="X34" s="920"/>
      <c r="Y34" s="926"/>
      <c r="Z34" s="920"/>
      <c r="AA34" s="920"/>
    </row>
    <row r="35" spans="1:27" ht="15.75" thickBot="1">
      <c r="A35" s="45"/>
      <c r="B35" s="950"/>
      <c r="C35" s="950"/>
      <c r="D35" s="950"/>
      <c r="E35" s="950"/>
      <c r="F35" s="951"/>
      <c r="G35" s="601">
        <f t="shared" si="0"/>
        <v>0</v>
      </c>
      <c r="H35" s="228" t="s">
        <v>35</v>
      </c>
      <c r="I35" s="238">
        <f>'Aufmaße - Regenbogen'!AT93</f>
        <v>0</v>
      </c>
      <c r="J35" s="924"/>
      <c r="K35" s="587">
        <f>IF((J33*G35)&gt;0,I35/J33,0)</f>
        <v>0</v>
      </c>
      <c r="L35" s="956"/>
      <c r="M35" s="52">
        <f>K35*L33</f>
        <v>0</v>
      </c>
      <c r="N35" s="67">
        <f>G35*M35</f>
        <v>0</v>
      </c>
      <c r="O35" s="959"/>
      <c r="P35" s="232"/>
      <c r="Q35" s="45"/>
      <c r="R35" s="950"/>
      <c r="S35" s="950"/>
      <c r="T35" s="950"/>
      <c r="U35" s="950"/>
      <c r="V35" s="951"/>
      <c r="W35" s="968"/>
      <c r="X35" s="920"/>
      <c r="Y35" s="926"/>
      <c r="Z35" s="920"/>
      <c r="AA35" s="920"/>
    </row>
    <row r="36" spans="1:27" ht="15.75" thickBot="1">
      <c r="A36" s="46"/>
      <c r="B36" s="952"/>
      <c r="C36" s="952"/>
      <c r="D36" s="952"/>
      <c r="E36" s="952"/>
      <c r="F36" s="953"/>
      <c r="G36" s="243">
        <f t="shared" si="0"/>
        <v>1</v>
      </c>
      <c r="H36" s="233" t="s">
        <v>36</v>
      </c>
      <c r="I36" s="241">
        <f>'Aufmaße - Regenbogen'!AU93</f>
        <v>71.85</v>
      </c>
      <c r="J36" s="214"/>
      <c r="K36" s="53"/>
      <c r="L36" s="47"/>
      <c r="M36" s="53"/>
      <c r="N36" s="68"/>
      <c r="O36" s="69"/>
      <c r="P36" s="235"/>
      <c r="Q36" s="46"/>
      <c r="R36" s="952"/>
      <c r="S36" s="952"/>
      <c r="T36" s="952"/>
      <c r="U36" s="952"/>
      <c r="V36" s="953"/>
      <c r="W36" s="969"/>
      <c r="X36" s="921"/>
      <c r="Y36" s="927"/>
      <c r="Z36" s="921"/>
      <c r="AA36" s="921"/>
    </row>
    <row r="37" spans="1:27" ht="15" customHeight="1">
      <c r="A37" s="41"/>
      <c r="B37" s="947" t="str">
        <f>'Eingabe 2 - Regenbogen'!B52</f>
        <v>Schulen Kitas - 
Umkleidebereich und Sanitärräume der Turnhalle </v>
      </c>
      <c r="C37" s="948"/>
      <c r="D37" s="948"/>
      <c r="E37" s="948"/>
      <c r="F37" s="949"/>
      <c r="G37" s="599">
        <f t="shared" si="0"/>
        <v>49</v>
      </c>
      <c r="H37" s="225" t="s">
        <v>34</v>
      </c>
      <c r="I37" s="236">
        <f>'Aufmaße - Regenbogen'!AV93</f>
        <v>0</v>
      </c>
      <c r="J37" s="922">
        <f>'Eingabe 2 - Regenbogen'!G52</f>
        <v>0</v>
      </c>
      <c r="K37" s="585">
        <f>IF((J37*G37)&gt;0,I37/J37,0)</f>
        <v>0</v>
      </c>
      <c r="L37" s="954">
        <f>'Eingabe 2 - Regenbogen'!I52</f>
        <v>0</v>
      </c>
      <c r="M37" s="50">
        <f>K37*L37</f>
        <v>0</v>
      </c>
      <c r="N37" s="65">
        <f>G37*M37</f>
        <v>0</v>
      </c>
      <c r="O37" s="957">
        <f>N37+N38+N39</f>
        <v>0</v>
      </c>
      <c r="P37" s="218"/>
      <c r="Q37" s="41"/>
      <c r="R37" s="947" t="str">
        <f>B37</f>
        <v>Schulen Kitas - 
Umkleidebereich und Sanitärräume der Turnhalle </v>
      </c>
      <c r="S37" s="948"/>
      <c r="T37" s="948"/>
      <c r="U37" s="948"/>
      <c r="V37" s="949"/>
      <c r="W37" s="967">
        <f>'Eingabe 2 - Regenbogen'!J52</f>
        <v>0</v>
      </c>
      <c r="X37" s="919">
        <f>IF(W37&gt;0,I40/W37,0)</f>
        <v>0</v>
      </c>
      <c r="Y37" s="925">
        <f>'Eingabe 2 - Regenbogen'!L52</f>
        <v>0</v>
      </c>
      <c r="Z37" s="919">
        <f>X37*Y37</f>
        <v>0</v>
      </c>
      <c r="AA37" s="919">
        <f>G40*Z37</f>
        <v>0</v>
      </c>
    </row>
    <row r="38" spans="1:27" ht="15">
      <c r="A38" s="44">
        <v>7</v>
      </c>
      <c r="B38" s="950"/>
      <c r="C38" s="950"/>
      <c r="D38" s="950"/>
      <c r="E38" s="950"/>
      <c r="F38" s="951"/>
      <c r="G38" s="600">
        <f t="shared" si="0"/>
        <v>0</v>
      </c>
      <c r="H38" s="228" t="s">
        <v>33</v>
      </c>
      <c r="I38" s="237">
        <f>'Aufmaße - Regenbogen'!AW93</f>
        <v>0</v>
      </c>
      <c r="J38" s="923"/>
      <c r="K38" s="586">
        <f>IF((J37*G38)&gt;0,I38/J37,0)</f>
        <v>0</v>
      </c>
      <c r="L38" s="955"/>
      <c r="M38" s="51">
        <f>K38*L37</f>
        <v>0</v>
      </c>
      <c r="N38" s="66">
        <f>G38*M38</f>
        <v>0</v>
      </c>
      <c r="O38" s="958"/>
      <c r="P38" s="219"/>
      <c r="Q38" s="44">
        <v>7</v>
      </c>
      <c r="R38" s="950"/>
      <c r="S38" s="950"/>
      <c r="T38" s="950"/>
      <c r="U38" s="950"/>
      <c r="V38" s="951"/>
      <c r="W38" s="968"/>
      <c r="X38" s="920"/>
      <c r="Y38" s="926"/>
      <c r="Z38" s="920"/>
      <c r="AA38" s="920"/>
    </row>
    <row r="39" spans="1:27" ht="15.75" thickBot="1">
      <c r="A39" s="45"/>
      <c r="B39" s="950"/>
      <c r="C39" s="950"/>
      <c r="D39" s="950"/>
      <c r="E39" s="950"/>
      <c r="F39" s="951"/>
      <c r="G39" s="601">
        <f t="shared" si="0"/>
        <v>0</v>
      </c>
      <c r="H39" s="228" t="s">
        <v>35</v>
      </c>
      <c r="I39" s="238">
        <f>'Aufmaße - Regenbogen'!AX93</f>
        <v>0</v>
      </c>
      <c r="J39" s="924"/>
      <c r="K39" s="587">
        <f>IF((J37*G39)&gt;0,I39/J37,0)</f>
        <v>0</v>
      </c>
      <c r="L39" s="956"/>
      <c r="M39" s="52">
        <f>K39*L37</f>
        <v>0</v>
      </c>
      <c r="N39" s="67">
        <f>G39*M39</f>
        <v>0</v>
      </c>
      <c r="O39" s="959"/>
      <c r="P39" s="239"/>
      <c r="Q39" s="45"/>
      <c r="R39" s="950"/>
      <c r="S39" s="950"/>
      <c r="T39" s="950"/>
      <c r="U39" s="950"/>
      <c r="V39" s="951"/>
      <c r="W39" s="968"/>
      <c r="X39" s="920"/>
      <c r="Y39" s="926"/>
      <c r="Z39" s="920"/>
      <c r="AA39" s="920"/>
    </row>
    <row r="40" spans="1:27" ht="15.75" thickBot="1">
      <c r="A40" s="46"/>
      <c r="B40" s="952"/>
      <c r="C40" s="952"/>
      <c r="D40" s="952"/>
      <c r="E40" s="952"/>
      <c r="F40" s="953"/>
      <c r="G40" s="243">
        <f t="shared" si="0"/>
        <v>1</v>
      </c>
      <c r="H40" s="233" t="s">
        <v>36</v>
      </c>
      <c r="I40" s="241">
        <f>'Aufmaße - Regenbogen'!AY93</f>
        <v>0</v>
      </c>
      <c r="J40" s="214"/>
      <c r="K40" s="53"/>
      <c r="L40" s="47"/>
      <c r="M40" s="53"/>
      <c r="N40" s="68"/>
      <c r="O40" s="69"/>
      <c r="P40" s="235"/>
      <c r="Q40" s="46"/>
      <c r="R40" s="952"/>
      <c r="S40" s="952"/>
      <c r="T40" s="952"/>
      <c r="U40" s="952"/>
      <c r="V40" s="953"/>
      <c r="W40" s="969"/>
      <c r="X40" s="921"/>
      <c r="Y40" s="927"/>
      <c r="Z40" s="921"/>
      <c r="AA40" s="921"/>
    </row>
    <row r="41" spans="1:27" ht="15" customHeight="1">
      <c r="A41" s="41"/>
      <c r="B41" s="947" t="str">
        <f>'Eingabe 2 - Regenbogen'!B57</f>
        <v>Schulen Kitas - 
Sporthalle und Turnmatten, Turnhalle, Mehrzweck-
raum (Sportraum Kita) mit nichttextilem Bodenbelag</v>
      </c>
      <c r="C41" s="948"/>
      <c r="D41" s="948"/>
      <c r="E41" s="948"/>
      <c r="F41" s="949"/>
      <c r="G41" s="599">
        <f t="shared" si="0"/>
        <v>49</v>
      </c>
      <c r="H41" s="225" t="s">
        <v>34</v>
      </c>
      <c r="I41" s="236">
        <f>'Aufmaße - Regenbogen'!AZ93</f>
        <v>0</v>
      </c>
      <c r="J41" s="922">
        <f>'Eingabe 2 - Regenbogen'!G57</f>
        <v>0</v>
      </c>
      <c r="K41" s="585">
        <f>IF((J41*G41)&gt;0,I41/J41,0)</f>
        <v>0</v>
      </c>
      <c r="L41" s="954">
        <f>'Eingabe 2 - Regenbogen'!I57</f>
        <v>0</v>
      </c>
      <c r="M41" s="50">
        <f>K41*L41</f>
        <v>0</v>
      </c>
      <c r="N41" s="65">
        <f>G41*M41</f>
        <v>0</v>
      </c>
      <c r="O41" s="957">
        <f>N41+N42+N43</f>
        <v>0</v>
      </c>
      <c r="P41" s="218"/>
      <c r="Q41" s="41"/>
      <c r="R41" s="947" t="str">
        <f>B41</f>
        <v>Schulen Kitas - 
Sporthalle und Turnmatten, Turnhalle, Mehrzweck-
raum (Sportraum Kita) mit nichttextilem Bodenbelag</v>
      </c>
      <c r="S41" s="948"/>
      <c r="T41" s="948"/>
      <c r="U41" s="948"/>
      <c r="V41" s="949"/>
      <c r="W41" s="967">
        <f>'Eingabe 2 - Regenbogen'!J57</f>
        <v>0</v>
      </c>
      <c r="X41" s="919">
        <f>IF(W41&gt;0,I44/W41,0)</f>
        <v>0</v>
      </c>
      <c r="Y41" s="925">
        <f>'Eingabe 2 - Regenbogen'!L57</f>
        <v>0</v>
      </c>
      <c r="Z41" s="919">
        <f>X41*Y41</f>
        <v>0</v>
      </c>
      <c r="AA41" s="919">
        <f>G44*Z41</f>
        <v>0</v>
      </c>
    </row>
    <row r="42" spans="1:27" ht="15">
      <c r="A42" s="44">
        <v>8</v>
      </c>
      <c r="B42" s="950"/>
      <c r="C42" s="950"/>
      <c r="D42" s="950"/>
      <c r="E42" s="950"/>
      <c r="F42" s="951"/>
      <c r="G42" s="600">
        <f t="shared" si="0"/>
        <v>0</v>
      </c>
      <c r="H42" s="228" t="s">
        <v>33</v>
      </c>
      <c r="I42" s="237">
        <f>'Aufmaße - Regenbogen'!BA93</f>
        <v>0</v>
      </c>
      <c r="J42" s="923"/>
      <c r="K42" s="586">
        <f>IF((J41*G42)&gt;0,I42/J41,0)</f>
        <v>0</v>
      </c>
      <c r="L42" s="955"/>
      <c r="M42" s="51">
        <f>K42*L41</f>
        <v>0</v>
      </c>
      <c r="N42" s="66">
        <f>G42*M42</f>
        <v>0</v>
      </c>
      <c r="O42" s="958"/>
      <c r="P42" s="219"/>
      <c r="Q42" s="44">
        <v>8</v>
      </c>
      <c r="R42" s="950"/>
      <c r="S42" s="950"/>
      <c r="T42" s="950"/>
      <c r="U42" s="950"/>
      <c r="V42" s="951"/>
      <c r="W42" s="968"/>
      <c r="X42" s="920"/>
      <c r="Y42" s="926"/>
      <c r="Z42" s="920"/>
      <c r="AA42" s="920"/>
    </row>
    <row r="43" spans="1:27" ht="15.75" thickBot="1">
      <c r="A43" s="45"/>
      <c r="B43" s="950"/>
      <c r="C43" s="950"/>
      <c r="D43" s="950"/>
      <c r="E43" s="950"/>
      <c r="F43" s="951"/>
      <c r="G43" s="601">
        <f t="shared" si="0"/>
        <v>0</v>
      </c>
      <c r="H43" s="228" t="s">
        <v>35</v>
      </c>
      <c r="I43" s="238">
        <f>'Aufmaße - Regenbogen'!BB93</f>
        <v>0</v>
      </c>
      <c r="J43" s="924"/>
      <c r="K43" s="587">
        <f>IF((J41*G43)&gt;0,I43/J41,0)</f>
        <v>0</v>
      </c>
      <c r="L43" s="956"/>
      <c r="M43" s="52">
        <f>K43*L41</f>
        <v>0</v>
      </c>
      <c r="N43" s="67">
        <f>G43*M43</f>
        <v>0</v>
      </c>
      <c r="O43" s="959"/>
      <c r="P43" s="239"/>
      <c r="Q43" s="45"/>
      <c r="R43" s="950"/>
      <c r="S43" s="950"/>
      <c r="T43" s="950"/>
      <c r="U43" s="950"/>
      <c r="V43" s="951"/>
      <c r="W43" s="968"/>
      <c r="X43" s="920"/>
      <c r="Y43" s="926"/>
      <c r="Z43" s="920"/>
      <c r="AA43" s="920"/>
    </row>
    <row r="44" spans="1:27" ht="15.75" thickBot="1">
      <c r="A44" s="46"/>
      <c r="B44" s="952"/>
      <c r="C44" s="952"/>
      <c r="D44" s="952"/>
      <c r="E44" s="952"/>
      <c r="F44" s="953"/>
      <c r="G44" s="243">
        <f t="shared" si="0"/>
        <v>1</v>
      </c>
      <c r="H44" s="233" t="s">
        <v>36</v>
      </c>
      <c r="I44" s="241">
        <f>'Aufmaße - Regenbogen'!BC93</f>
        <v>0</v>
      </c>
      <c r="J44" s="214"/>
      <c r="K44" s="53"/>
      <c r="L44" s="47"/>
      <c r="M44" s="53"/>
      <c r="N44" s="68"/>
      <c r="O44" s="69"/>
      <c r="P44" s="235"/>
      <c r="Q44" s="46"/>
      <c r="R44" s="952"/>
      <c r="S44" s="952"/>
      <c r="T44" s="952"/>
      <c r="U44" s="952"/>
      <c r="V44" s="953"/>
      <c r="W44" s="969"/>
      <c r="X44" s="921"/>
      <c r="Y44" s="927"/>
      <c r="Z44" s="921"/>
      <c r="AA44" s="921"/>
    </row>
    <row r="45" spans="1:27" ht="15" customHeight="1">
      <c r="A45" s="41"/>
      <c r="B45" s="947" t="str">
        <f>'Eingabe 2 - Regenbogen'!B62</f>
        <v>Schulen Kitas - 
Klassen- und Gemeinschaftsäume 
mit textilem Bodenbelag</v>
      </c>
      <c r="C45" s="948"/>
      <c r="D45" s="948"/>
      <c r="E45" s="948"/>
      <c r="F45" s="949"/>
      <c r="G45" s="599">
        <f t="shared" si="0"/>
        <v>49</v>
      </c>
      <c r="H45" s="225" t="s">
        <v>34</v>
      </c>
      <c r="I45" s="236">
        <f>'Aufmaße - Regenbogen'!BD93</f>
        <v>27</v>
      </c>
      <c r="J45" s="922">
        <f>'Eingabe 2 - Regenbogen'!G62</f>
        <v>0</v>
      </c>
      <c r="K45" s="585">
        <f>IF((J45*G45)&gt;0,I45/J45,0)</f>
        <v>0</v>
      </c>
      <c r="L45" s="954">
        <f>'Eingabe 2 - Regenbogen'!I62</f>
        <v>0</v>
      </c>
      <c r="M45" s="50">
        <f>K45*L45</f>
        <v>0</v>
      </c>
      <c r="N45" s="65">
        <f>G45*M45</f>
        <v>0</v>
      </c>
      <c r="O45" s="957">
        <f>N45+N46+N47</f>
        <v>0</v>
      </c>
      <c r="P45" s="218"/>
      <c r="Q45" s="41"/>
      <c r="R45" s="947" t="str">
        <f>B45</f>
        <v>Schulen Kitas - 
Klassen- und Gemeinschaftsäume 
mit textilem Bodenbelag</v>
      </c>
      <c r="S45" s="948"/>
      <c r="T45" s="948"/>
      <c r="U45" s="948"/>
      <c r="V45" s="949"/>
      <c r="W45" s="967">
        <f>'Eingabe 2 - Regenbogen'!J62</f>
        <v>0</v>
      </c>
      <c r="X45" s="919">
        <f>IF(W45&gt;0,I48/W45,0)</f>
        <v>0</v>
      </c>
      <c r="Y45" s="925">
        <f>'Eingabe 2 - Regenbogen'!L62</f>
        <v>0</v>
      </c>
      <c r="Z45" s="919">
        <f>X45*Y45</f>
        <v>0</v>
      </c>
      <c r="AA45" s="919">
        <f>G48*Z45</f>
        <v>0</v>
      </c>
    </row>
    <row r="46" spans="1:27" ht="15">
      <c r="A46" s="44">
        <v>9</v>
      </c>
      <c r="B46" s="950"/>
      <c r="C46" s="950"/>
      <c r="D46" s="950"/>
      <c r="E46" s="950"/>
      <c r="F46" s="951"/>
      <c r="G46" s="600">
        <f t="shared" si="0"/>
        <v>0</v>
      </c>
      <c r="H46" s="228" t="s">
        <v>33</v>
      </c>
      <c r="I46" s="237">
        <f>'Aufmaße - Regenbogen'!BE93</f>
        <v>0</v>
      </c>
      <c r="J46" s="923"/>
      <c r="K46" s="586">
        <f>IF((J45*G46)&gt;0,I46/J45,0)</f>
        <v>0</v>
      </c>
      <c r="L46" s="955"/>
      <c r="M46" s="51">
        <f>K46*L45</f>
        <v>0</v>
      </c>
      <c r="N46" s="66">
        <f>G46*M46</f>
        <v>0</v>
      </c>
      <c r="O46" s="958"/>
      <c r="P46" s="219"/>
      <c r="Q46" s="44">
        <v>9</v>
      </c>
      <c r="R46" s="950"/>
      <c r="S46" s="950"/>
      <c r="T46" s="950"/>
      <c r="U46" s="950"/>
      <c r="V46" s="951"/>
      <c r="W46" s="968"/>
      <c r="X46" s="920"/>
      <c r="Y46" s="926"/>
      <c r="Z46" s="920"/>
      <c r="AA46" s="920"/>
    </row>
    <row r="47" spans="1:27" ht="15.75" thickBot="1">
      <c r="A47" s="45"/>
      <c r="B47" s="950"/>
      <c r="C47" s="950"/>
      <c r="D47" s="950"/>
      <c r="E47" s="950"/>
      <c r="F47" s="951"/>
      <c r="G47" s="601">
        <f t="shared" si="0"/>
        <v>0</v>
      </c>
      <c r="H47" s="228" t="s">
        <v>35</v>
      </c>
      <c r="I47" s="238">
        <f>'Aufmaße - Regenbogen'!BF93</f>
        <v>0</v>
      </c>
      <c r="J47" s="924"/>
      <c r="K47" s="587">
        <f>IF((J45*G47)&gt;0,I47/J45,0)</f>
        <v>0</v>
      </c>
      <c r="L47" s="956"/>
      <c r="M47" s="52">
        <f>K47*L45</f>
        <v>0</v>
      </c>
      <c r="N47" s="67">
        <f>G47*M47</f>
        <v>0</v>
      </c>
      <c r="O47" s="959"/>
      <c r="P47" s="239"/>
      <c r="Q47" s="45"/>
      <c r="R47" s="950"/>
      <c r="S47" s="950"/>
      <c r="T47" s="950"/>
      <c r="U47" s="950"/>
      <c r="V47" s="951"/>
      <c r="W47" s="968"/>
      <c r="X47" s="920"/>
      <c r="Y47" s="926"/>
      <c r="Z47" s="920"/>
      <c r="AA47" s="920"/>
    </row>
    <row r="48" spans="1:27" ht="15.75" thickBot="1">
      <c r="A48" s="46"/>
      <c r="B48" s="952"/>
      <c r="C48" s="952"/>
      <c r="D48" s="952"/>
      <c r="E48" s="952"/>
      <c r="F48" s="953"/>
      <c r="G48" s="243">
        <f t="shared" si="0"/>
        <v>1</v>
      </c>
      <c r="H48" s="233" t="s">
        <v>36</v>
      </c>
      <c r="I48" s="241">
        <f>'Aufmaße - Regenbogen'!BG93</f>
        <v>27</v>
      </c>
      <c r="J48" s="214"/>
      <c r="K48" s="53"/>
      <c r="L48" s="47"/>
      <c r="M48" s="53"/>
      <c r="N48" s="68"/>
      <c r="O48" s="69"/>
      <c r="P48" s="235"/>
      <c r="Q48" s="46"/>
      <c r="R48" s="952"/>
      <c r="S48" s="952"/>
      <c r="T48" s="952"/>
      <c r="U48" s="952"/>
      <c r="V48" s="953"/>
      <c r="W48" s="969"/>
      <c r="X48" s="921"/>
      <c r="Y48" s="927"/>
      <c r="Z48" s="921"/>
      <c r="AA48" s="921"/>
    </row>
    <row r="49" spans="1:27" ht="15" customHeight="1">
      <c r="A49" s="41"/>
      <c r="B49" s="947" t="str">
        <f>'Eingabe 2 - Regenbogen'!B67</f>
        <v>Schulen Kitas -
innenliegende Glasflächen</v>
      </c>
      <c r="C49" s="948"/>
      <c r="D49" s="948"/>
      <c r="E49" s="948"/>
      <c r="F49" s="949"/>
      <c r="G49" s="599">
        <f t="shared" si="0"/>
        <v>49</v>
      </c>
      <c r="H49" s="225" t="s">
        <v>34</v>
      </c>
      <c r="I49" s="588">
        <f>'Aufmaße - Regenbogen'!BH93</f>
        <v>130</v>
      </c>
      <c r="J49" s="973">
        <f>'Eingabe 2 - Regenbogen'!G67</f>
        <v>0</v>
      </c>
      <c r="K49" s="585">
        <f>IF((J49*G49)&gt;0,I49/J49,0)</f>
        <v>0</v>
      </c>
      <c r="L49" s="925">
        <f>'Eingabe 2 - Regenbogen'!I67</f>
        <v>0</v>
      </c>
      <c r="M49" s="585">
        <f>K49*L49</f>
        <v>0</v>
      </c>
      <c r="N49" s="589">
        <f>G49*M49</f>
        <v>0</v>
      </c>
      <c r="O49" s="978">
        <f>N49+N50+N51</f>
        <v>0</v>
      </c>
      <c r="P49" s="218"/>
      <c r="Q49" s="41"/>
      <c r="R49" s="947" t="str">
        <f>B49</f>
        <v>Schulen Kitas -
innenliegende Glasflächen</v>
      </c>
      <c r="S49" s="948"/>
      <c r="T49" s="948"/>
      <c r="U49" s="948"/>
      <c r="V49" s="949"/>
      <c r="W49" s="967">
        <f>'Eingabe 2 - Regenbogen'!J67</f>
        <v>0</v>
      </c>
      <c r="X49" s="919">
        <f>IF(W49&gt;0,I52/W49,0)</f>
        <v>0</v>
      </c>
      <c r="Y49" s="925">
        <f>'Eingabe 2 - Regenbogen'!L67</f>
        <v>0</v>
      </c>
      <c r="Z49" s="919">
        <f>X49*Y49</f>
        <v>0</v>
      </c>
      <c r="AA49" s="919">
        <f>G52*Z49</f>
        <v>0</v>
      </c>
    </row>
    <row r="50" spans="1:27" ht="15">
      <c r="A50" s="44">
        <v>10</v>
      </c>
      <c r="B50" s="950"/>
      <c r="C50" s="950"/>
      <c r="D50" s="950"/>
      <c r="E50" s="950"/>
      <c r="F50" s="951"/>
      <c r="G50" s="600">
        <f t="shared" si="0"/>
        <v>0</v>
      </c>
      <c r="H50" s="228" t="s">
        <v>33</v>
      </c>
      <c r="I50" s="590">
        <f>'Aufmaße - Regenbogen'!BI93</f>
        <v>0</v>
      </c>
      <c r="J50" s="974"/>
      <c r="K50" s="586">
        <f>IF((J49*G50)&gt;0,I50/J49,0)</f>
        <v>0</v>
      </c>
      <c r="L50" s="976"/>
      <c r="M50" s="586">
        <f>K50*L49</f>
        <v>0</v>
      </c>
      <c r="N50" s="591">
        <f>G50*M50</f>
        <v>0</v>
      </c>
      <c r="O50" s="979"/>
      <c r="P50" s="219"/>
      <c r="Q50" s="44">
        <v>10</v>
      </c>
      <c r="R50" s="950"/>
      <c r="S50" s="950"/>
      <c r="T50" s="950"/>
      <c r="U50" s="950"/>
      <c r="V50" s="951"/>
      <c r="W50" s="968"/>
      <c r="X50" s="920"/>
      <c r="Y50" s="926"/>
      <c r="Z50" s="920"/>
      <c r="AA50" s="920"/>
    </row>
    <row r="51" spans="1:27" ht="15.75" thickBot="1">
      <c r="A51" s="45"/>
      <c r="B51" s="950"/>
      <c r="C51" s="950"/>
      <c r="D51" s="950"/>
      <c r="E51" s="950"/>
      <c r="F51" s="951"/>
      <c r="G51" s="601">
        <f t="shared" si="0"/>
        <v>0</v>
      </c>
      <c r="H51" s="228" t="s">
        <v>35</v>
      </c>
      <c r="I51" s="592">
        <f>'Aufmaße - Regenbogen'!BJ93</f>
        <v>0</v>
      </c>
      <c r="J51" s="975"/>
      <c r="K51" s="587">
        <f>IF((J49*G51)&gt;0,I51/J49,0)</f>
        <v>0</v>
      </c>
      <c r="L51" s="977"/>
      <c r="M51" s="587">
        <f>K51*L49</f>
        <v>0</v>
      </c>
      <c r="N51" s="593">
        <f>G51*M51</f>
        <v>0</v>
      </c>
      <c r="O51" s="980"/>
      <c r="P51" s="239"/>
      <c r="Q51" s="45"/>
      <c r="R51" s="950"/>
      <c r="S51" s="950"/>
      <c r="T51" s="950"/>
      <c r="U51" s="950"/>
      <c r="V51" s="951"/>
      <c r="W51" s="968"/>
      <c r="X51" s="920"/>
      <c r="Y51" s="926"/>
      <c r="Z51" s="920"/>
      <c r="AA51" s="920"/>
    </row>
    <row r="52" spans="1:27" ht="15.75" thickBot="1">
      <c r="A52" s="46"/>
      <c r="B52" s="952"/>
      <c r="C52" s="952"/>
      <c r="D52" s="952"/>
      <c r="E52" s="952"/>
      <c r="F52" s="953"/>
      <c r="G52" s="243">
        <f t="shared" si="0"/>
        <v>1</v>
      </c>
      <c r="H52" s="233" t="s">
        <v>36</v>
      </c>
      <c r="I52" s="598">
        <f>'Aufmaße - Regenbogen'!BK93</f>
        <v>130</v>
      </c>
      <c r="J52" s="214"/>
      <c r="K52" s="53"/>
      <c r="L52" s="47"/>
      <c r="M52" s="53"/>
      <c r="N52" s="68"/>
      <c r="O52" s="69"/>
      <c r="P52" s="235"/>
      <c r="Q52" s="46"/>
      <c r="R52" s="952"/>
      <c r="S52" s="952"/>
      <c r="T52" s="952"/>
      <c r="U52" s="952"/>
      <c r="V52" s="953"/>
      <c r="W52" s="969"/>
      <c r="X52" s="921"/>
      <c r="Y52" s="927"/>
      <c r="Z52" s="921"/>
      <c r="AA52" s="921"/>
    </row>
    <row r="53" spans="1:27" ht="15" customHeight="1">
      <c r="A53" s="41"/>
      <c r="B53" s="947" t="str">
        <f>'Eingabe 2 - Regenbogen'!B72</f>
        <v>Schulen Kitas - 
Sportmatten und Turnmatten </v>
      </c>
      <c r="C53" s="948"/>
      <c r="D53" s="948"/>
      <c r="E53" s="948"/>
      <c r="F53" s="949"/>
      <c r="G53" s="599">
        <f t="shared" si="0"/>
        <v>49</v>
      </c>
      <c r="H53" s="225" t="s">
        <v>34</v>
      </c>
      <c r="I53" s="588">
        <f>'Aufmaße - Regenbogen'!BL93</f>
        <v>0</v>
      </c>
      <c r="J53" s="973">
        <f>'Eingabe 2 - Regenbogen'!G72</f>
        <v>0</v>
      </c>
      <c r="K53" s="585">
        <f>IF((J53*G53)&gt;0,I53/J53,0)</f>
        <v>0</v>
      </c>
      <c r="L53" s="925">
        <f>'Eingabe 2 - Regenbogen'!I72</f>
        <v>0</v>
      </c>
      <c r="M53" s="585">
        <f>K53*L53</f>
        <v>0</v>
      </c>
      <c r="N53" s="589">
        <f>G53*M53</f>
        <v>0</v>
      </c>
      <c r="O53" s="978">
        <f>N53+N54+N55</f>
        <v>0</v>
      </c>
      <c r="P53" s="218"/>
      <c r="Q53" s="41"/>
      <c r="R53" s="947" t="str">
        <f>B53</f>
        <v>Schulen Kitas - 
Sportmatten und Turnmatten </v>
      </c>
      <c r="S53" s="948"/>
      <c r="T53" s="948"/>
      <c r="U53" s="948"/>
      <c r="V53" s="949"/>
      <c r="W53" s="967">
        <f>'Eingabe 2 - Regenbogen'!J72</f>
        <v>0</v>
      </c>
      <c r="X53" s="919">
        <f>IF(W53&gt;0,I56/W53,0)</f>
        <v>0</v>
      </c>
      <c r="Y53" s="925">
        <f>'Eingabe 2 - Regenbogen'!L72</f>
        <v>0</v>
      </c>
      <c r="Z53" s="919">
        <f>X53*Y53</f>
        <v>0</v>
      </c>
      <c r="AA53" s="919">
        <f>G56*Z53</f>
        <v>0</v>
      </c>
    </row>
    <row r="54" spans="1:27" ht="15">
      <c r="A54" s="44">
        <v>11</v>
      </c>
      <c r="B54" s="950"/>
      <c r="C54" s="950"/>
      <c r="D54" s="950"/>
      <c r="E54" s="950"/>
      <c r="F54" s="951"/>
      <c r="G54" s="600">
        <f t="shared" si="0"/>
        <v>0</v>
      </c>
      <c r="H54" s="228" t="s">
        <v>33</v>
      </c>
      <c r="I54" s="590">
        <f>'Aufmaße - Regenbogen'!BM93</f>
        <v>0</v>
      </c>
      <c r="J54" s="974"/>
      <c r="K54" s="586">
        <f>IF((J53*G54)&gt;0,I54/J53,0)</f>
        <v>0</v>
      </c>
      <c r="L54" s="976"/>
      <c r="M54" s="586">
        <f>K54*L53</f>
        <v>0</v>
      </c>
      <c r="N54" s="591">
        <f>G54*M54</f>
        <v>0</v>
      </c>
      <c r="O54" s="979"/>
      <c r="P54" s="219"/>
      <c r="Q54" s="44">
        <v>11</v>
      </c>
      <c r="R54" s="950"/>
      <c r="S54" s="950"/>
      <c r="T54" s="950"/>
      <c r="U54" s="950"/>
      <c r="V54" s="951"/>
      <c r="W54" s="968"/>
      <c r="X54" s="920"/>
      <c r="Y54" s="926"/>
      <c r="Z54" s="920"/>
      <c r="AA54" s="920"/>
    </row>
    <row r="55" spans="1:27" ht="15.75" thickBot="1">
      <c r="A55" s="45"/>
      <c r="B55" s="950"/>
      <c r="C55" s="950"/>
      <c r="D55" s="950"/>
      <c r="E55" s="950"/>
      <c r="F55" s="951"/>
      <c r="G55" s="601">
        <f t="shared" si="0"/>
        <v>0</v>
      </c>
      <c r="H55" s="228" t="s">
        <v>35</v>
      </c>
      <c r="I55" s="592">
        <f>'Aufmaße - Regenbogen'!BN93</f>
        <v>0</v>
      </c>
      <c r="J55" s="975"/>
      <c r="K55" s="587">
        <f>IF((J53*G55)&gt;0,I55/J53,0)</f>
        <v>0</v>
      </c>
      <c r="L55" s="977"/>
      <c r="M55" s="587">
        <f>K55*L53</f>
        <v>0</v>
      </c>
      <c r="N55" s="593">
        <f>G55*M55</f>
        <v>0</v>
      </c>
      <c r="O55" s="980"/>
      <c r="P55" s="239"/>
      <c r="Q55" s="45"/>
      <c r="R55" s="950"/>
      <c r="S55" s="950"/>
      <c r="T55" s="950"/>
      <c r="U55" s="950"/>
      <c r="V55" s="951"/>
      <c r="W55" s="968"/>
      <c r="X55" s="920"/>
      <c r="Y55" s="926"/>
      <c r="Z55" s="920"/>
      <c r="AA55" s="920"/>
    </row>
    <row r="56" spans="1:27" ht="15.75" thickBot="1">
      <c r="A56" s="46"/>
      <c r="B56" s="952"/>
      <c r="C56" s="952"/>
      <c r="D56" s="952"/>
      <c r="E56" s="952"/>
      <c r="F56" s="953"/>
      <c r="G56" s="243">
        <f t="shared" si="0"/>
        <v>1</v>
      </c>
      <c r="H56" s="233" t="s">
        <v>36</v>
      </c>
      <c r="I56" s="598">
        <f>'Aufmaße - Regenbogen'!BO93</f>
        <v>0</v>
      </c>
      <c r="J56" s="214"/>
      <c r="K56" s="53"/>
      <c r="L56" s="47"/>
      <c r="M56" s="53"/>
      <c r="N56" s="68"/>
      <c r="O56" s="69"/>
      <c r="P56" s="235"/>
      <c r="Q56" s="46"/>
      <c r="R56" s="952"/>
      <c r="S56" s="952"/>
      <c r="T56" s="952"/>
      <c r="U56" s="952"/>
      <c r="V56" s="953"/>
      <c r="W56" s="969"/>
      <c r="X56" s="921"/>
      <c r="Y56" s="927"/>
      <c r="Z56" s="921"/>
      <c r="AA56" s="921"/>
    </row>
    <row r="57" spans="1:27" ht="15" customHeight="1">
      <c r="A57" s="41"/>
      <c r="B57" s="947" t="s">
        <v>99</v>
      </c>
      <c r="C57" s="948"/>
      <c r="D57" s="948"/>
      <c r="E57" s="948"/>
      <c r="F57" s="949"/>
      <c r="G57" s="599">
        <f t="shared" si="0"/>
        <v>49</v>
      </c>
      <c r="H57" s="225" t="s">
        <v>34</v>
      </c>
      <c r="I57" s="236"/>
      <c r="J57" s="987"/>
      <c r="K57" s="585">
        <f>K13+K17+K21+K25+K29+K33+K37+K41+K45+K49+K53</f>
        <v>0</v>
      </c>
      <c r="L57" s="984"/>
      <c r="M57" s="585">
        <f>M13+M17+M21+M25+M29+M33+M37+M41+M45+M49+M53</f>
        <v>0</v>
      </c>
      <c r="N57" s="589">
        <f>N13+N17+N21+N25+N29+N33+N37+N41+N45+N49+N53</f>
        <v>0</v>
      </c>
      <c r="O57" s="978">
        <f>O13+O17+O21+O25+O29+O33+O37+O41+O45+O49+O53</f>
        <v>0</v>
      </c>
      <c r="P57" s="218"/>
      <c r="Q57" s="41"/>
      <c r="R57" s="947" t="str">
        <f>B57</f>
        <v>SUMME der wöchentlichen Leistungen
(ohne Leistungsart 12 - Essenausgabe)</v>
      </c>
      <c r="S57" s="948"/>
      <c r="T57" s="948"/>
      <c r="U57" s="948"/>
      <c r="V57" s="949"/>
      <c r="W57" s="981"/>
      <c r="X57" s="919">
        <f>X13+X17+X21+X25+X29+X33+X37+X41+X45+X49+X53</f>
        <v>0</v>
      </c>
      <c r="Y57" s="984"/>
      <c r="Z57" s="919">
        <f>Z13+Z17+Z21+Z25+Z29+Z33+Z37+Z41+Z45+Z49+Z53</f>
        <v>0</v>
      </c>
      <c r="AA57" s="919">
        <f>AA13+AA17+AA21+AA25+AA29+AA33+AA37+AA41+AA45+AA49+AA53</f>
        <v>0</v>
      </c>
    </row>
    <row r="58" spans="1:27" ht="15">
      <c r="A58" s="44" t="s">
        <v>45</v>
      </c>
      <c r="B58" s="950"/>
      <c r="C58" s="950"/>
      <c r="D58" s="950"/>
      <c r="E58" s="950"/>
      <c r="F58" s="951"/>
      <c r="G58" s="600">
        <f t="shared" si="0"/>
        <v>0</v>
      </c>
      <c r="H58" s="228" t="s">
        <v>33</v>
      </c>
      <c r="I58" s="237"/>
      <c r="J58" s="988"/>
      <c r="K58" s="594">
        <f>K14+K18+K22+K26+K30+K34+K38+K42+K46+K50+K54</f>
        <v>0</v>
      </c>
      <c r="L58" s="985"/>
      <c r="M58" s="594">
        <f>M14+M18+M22+M26+M30+M34+M38+M42+M46+M50+M54</f>
        <v>0</v>
      </c>
      <c r="N58" s="596">
        <f>N14+N18+N22+N26+N30+N34+N38+N42+N46+N50+N54</f>
        <v>0</v>
      </c>
      <c r="O58" s="991"/>
      <c r="P58" s="219"/>
      <c r="Q58" s="44" t="s">
        <v>45</v>
      </c>
      <c r="R58" s="950"/>
      <c r="S58" s="950"/>
      <c r="T58" s="950"/>
      <c r="U58" s="950"/>
      <c r="V58" s="951"/>
      <c r="W58" s="982"/>
      <c r="X58" s="920"/>
      <c r="Y58" s="985"/>
      <c r="Z58" s="920"/>
      <c r="AA58" s="920"/>
    </row>
    <row r="59" spans="1:27" ht="15.75" thickBot="1">
      <c r="A59" s="48" t="s">
        <v>98</v>
      </c>
      <c r="B59" s="950"/>
      <c r="C59" s="950"/>
      <c r="D59" s="950"/>
      <c r="E59" s="950"/>
      <c r="F59" s="951"/>
      <c r="G59" s="601">
        <f t="shared" si="0"/>
        <v>0</v>
      </c>
      <c r="H59" s="228" t="s">
        <v>35</v>
      </c>
      <c r="I59" s="238"/>
      <c r="J59" s="989"/>
      <c r="K59" s="595">
        <f>K15+K19+K23+K27+K31+K35+K39+K43+K47+K51+K55</f>
        <v>0</v>
      </c>
      <c r="L59" s="990"/>
      <c r="M59" s="595">
        <f>M15+M19+M23+M27+M31+M35+M39+M43+M47+M51+M55</f>
        <v>0</v>
      </c>
      <c r="N59" s="597">
        <f>N15+N19+N23+N27+N31+N35+N39+N43+N47+N51+N55</f>
        <v>0</v>
      </c>
      <c r="O59" s="992"/>
      <c r="P59" s="239"/>
      <c r="Q59" s="48" t="s">
        <v>98</v>
      </c>
      <c r="R59" s="950"/>
      <c r="S59" s="950"/>
      <c r="T59" s="950"/>
      <c r="U59" s="950"/>
      <c r="V59" s="951"/>
      <c r="W59" s="982"/>
      <c r="X59" s="920"/>
      <c r="Y59" s="985"/>
      <c r="Z59" s="920"/>
      <c r="AA59" s="920"/>
    </row>
    <row r="60" spans="1:27" ht="15.75" thickBot="1">
      <c r="A60" s="46"/>
      <c r="B60" s="952"/>
      <c r="C60" s="952"/>
      <c r="D60" s="952"/>
      <c r="E60" s="952"/>
      <c r="F60" s="953"/>
      <c r="G60" s="243">
        <f t="shared" si="0"/>
        <v>1</v>
      </c>
      <c r="H60" s="233" t="s">
        <v>36</v>
      </c>
      <c r="I60" s="241"/>
      <c r="J60" s="214"/>
      <c r="K60" s="53"/>
      <c r="L60" s="47"/>
      <c r="M60" s="53"/>
      <c r="N60" s="68"/>
      <c r="O60" s="69"/>
      <c r="P60" s="235"/>
      <c r="Q60" s="46"/>
      <c r="R60" s="952"/>
      <c r="S60" s="952"/>
      <c r="T60" s="952"/>
      <c r="U60" s="952"/>
      <c r="V60" s="953"/>
      <c r="W60" s="983"/>
      <c r="X60" s="921"/>
      <c r="Y60" s="986"/>
      <c r="Z60" s="921"/>
      <c r="AA60" s="921"/>
    </row>
    <row r="61" spans="1:27" ht="15">
      <c r="A61" s="27"/>
      <c r="B61" s="27"/>
      <c r="C61" s="27"/>
      <c r="D61" s="27"/>
      <c r="E61" s="27"/>
      <c r="F61" s="27"/>
      <c r="G61" s="54"/>
      <c r="H61" s="54"/>
      <c r="I61" s="55"/>
      <c r="J61" s="54"/>
      <c r="K61" s="56"/>
      <c r="L61" s="27"/>
      <c r="M61" s="56"/>
      <c r="N61" s="56"/>
      <c r="O61" s="56"/>
      <c r="P61" s="27"/>
      <c r="Q61" s="27"/>
      <c r="R61" s="27"/>
      <c r="S61" s="27"/>
      <c r="T61" s="27"/>
      <c r="U61" s="27"/>
      <c r="V61" s="27"/>
      <c r="W61" s="54"/>
      <c r="X61" s="56"/>
      <c r="Y61" s="27"/>
      <c r="Z61" s="56"/>
      <c r="AA61" s="56"/>
    </row>
    <row r="62" spans="1:27" ht="15">
      <c r="A62" s="27"/>
      <c r="B62" s="27"/>
      <c r="C62" s="27"/>
      <c r="D62" s="27"/>
      <c r="E62" s="27"/>
      <c r="F62" s="27"/>
      <c r="G62" s="54"/>
      <c r="H62" s="54"/>
      <c r="I62" s="55"/>
      <c r="J62" s="54"/>
      <c r="K62" s="56"/>
      <c r="L62" s="27"/>
      <c r="M62" s="56"/>
      <c r="N62" s="56"/>
      <c r="O62" s="56"/>
      <c r="P62" s="27"/>
      <c r="Q62" s="27"/>
      <c r="R62" s="27"/>
      <c r="S62" s="27"/>
      <c r="T62" s="27"/>
      <c r="U62" s="27"/>
      <c r="V62" s="27"/>
      <c r="W62" s="54"/>
      <c r="X62" s="56"/>
      <c r="Y62" s="27"/>
      <c r="Z62" s="56"/>
      <c r="AA62" s="56"/>
    </row>
    <row r="63" spans="1:27" ht="15">
      <c r="A63" s="27"/>
      <c r="B63" s="27"/>
      <c r="C63" s="27"/>
      <c r="D63" s="27"/>
      <c r="E63" s="27"/>
      <c r="F63" s="27"/>
      <c r="G63" s="54"/>
      <c r="H63" s="54"/>
      <c r="I63" s="55"/>
      <c r="J63" s="54"/>
      <c r="K63" s="56"/>
      <c r="L63" s="27"/>
      <c r="M63" s="56"/>
      <c r="N63" s="56"/>
      <c r="O63" s="56"/>
      <c r="P63" s="27"/>
      <c r="Q63" s="27"/>
      <c r="R63" s="27"/>
      <c r="S63" s="27"/>
      <c r="T63" s="27"/>
      <c r="U63" s="27"/>
      <c r="V63" s="27"/>
      <c r="W63" s="54"/>
      <c r="X63" s="56"/>
      <c r="Y63" s="27"/>
      <c r="Z63" s="56"/>
      <c r="AA63" s="56"/>
    </row>
    <row r="64" spans="1:27" ht="15">
      <c r="A64" s="27"/>
      <c r="B64" s="27"/>
      <c r="C64" s="27"/>
      <c r="D64" s="27"/>
      <c r="E64" s="27"/>
      <c r="F64" s="27"/>
      <c r="G64" s="54"/>
      <c r="H64" s="54"/>
      <c r="I64" s="55"/>
      <c r="J64" s="54"/>
      <c r="K64" s="56"/>
      <c r="L64" s="27"/>
      <c r="M64" s="56"/>
      <c r="N64" s="56"/>
      <c r="O64" s="56"/>
      <c r="P64" s="27"/>
      <c r="Q64" s="27"/>
      <c r="R64" s="27"/>
      <c r="S64" s="27"/>
      <c r="T64" s="27"/>
      <c r="U64" s="27"/>
      <c r="V64" s="27"/>
      <c r="W64" s="54"/>
      <c r="X64" s="56"/>
      <c r="Y64" s="27"/>
      <c r="Z64" s="56"/>
      <c r="AA64" s="56"/>
    </row>
    <row r="65" spans="1:27" ht="15">
      <c r="A65" s="27"/>
      <c r="B65" s="27"/>
      <c r="C65" s="27"/>
      <c r="D65" s="27"/>
      <c r="E65" s="27"/>
      <c r="F65" s="27"/>
      <c r="G65" s="54"/>
      <c r="H65" s="54"/>
      <c r="I65" s="55"/>
      <c r="J65" s="54"/>
      <c r="K65" s="56"/>
      <c r="L65" s="27"/>
      <c r="M65" s="56"/>
      <c r="N65" s="56"/>
      <c r="O65" s="56"/>
      <c r="P65" s="27"/>
      <c r="Q65" s="27"/>
      <c r="R65" s="27"/>
      <c r="S65" s="27"/>
      <c r="T65" s="27"/>
      <c r="U65" s="27"/>
      <c r="V65" s="27"/>
      <c r="W65" s="54"/>
      <c r="X65" s="56"/>
      <c r="Y65" s="27"/>
      <c r="Z65" s="56"/>
      <c r="AA65" s="56"/>
    </row>
    <row r="66" spans="1:27" ht="15">
      <c r="A66" s="27"/>
      <c r="B66" s="27"/>
      <c r="C66" s="27"/>
      <c r="D66" s="27"/>
      <c r="E66" s="27"/>
      <c r="F66" s="27"/>
      <c r="G66" s="54"/>
      <c r="H66" s="54"/>
      <c r="I66" s="55"/>
      <c r="J66" s="54"/>
      <c r="K66" s="56"/>
      <c r="L66" s="27"/>
      <c r="M66" s="56"/>
      <c r="N66" s="56"/>
      <c r="O66" s="56"/>
      <c r="P66" s="27"/>
      <c r="Q66" s="27"/>
      <c r="R66" s="27"/>
      <c r="S66" s="27"/>
      <c r="T66" s="27"/>
      <c r="U66" s="27"/>
      <c r="V66" s="27"/>
      <c r="W66" s="54"/>
      <c r="X66" s="56"/>
      <c r="Y66" s="27"/>
      <c r="Z66" s="56"/>
      <c r="AA66" s="56"/>
    </row>
    <row r="67" spans="1:27" ht="15">
      <c r="A67" s="27"/>
      <c r="B67" s="27"/>
      <c r="C67" s="27"/>
      <c r="D67" s="27"/>
      <c r="E67" s="27"/>
      <c r="F67" s="27"/>
      <c r="G67" s="54"/>
      <c r="H67" s="54"/>
      <c r="I67" s="55"/>
      <c r="J67" s="54"/>
      <c r="K67" s="56"/>
      <c r="L67" s="27"/>
      <c r="M67" s="56"/>
      <c r="N67" s="56"/>
      <c r="O67" s="56"/>
      <c r="P67" s="27"/>
      <c r="Q67" s="27"/>
      <c r="R67" s="27"/>
      <c r="S67" s="27"/>
      <c r="T67" s="27"/>
      <c r="U67" s="27"/>
      <c r="V67" s="27"/>
      <c r="W67" s="54"/>
      <c r="X67" s="56"/>
      <c r="Y67" s="27"/>
      <c r="Z67" s="56"/>
      <c r="AA67" s="56"/>
    </row>
    <row r="68" spans="1:27" ht="15">
      <c r="A68" s="27"/>
      <c r="B68" s="27"/>
      <c r="C68" s="27"/>
      <c r="D68" s="27"/>
      <c r="E68" s="27"/>
      <c r="F68" s="27"/>
      <c r="G68" s="54"/>
      <c r="H68" s="54"/>
      <c r="I68" s="55"/>
      <c r="J68" s="54"/>
      <c r="K68" s="56"/>
      <c r="L68" s="27"/>
      <c r="M68" s="56"/>
      <c r="N68" s="56"/>
      <c r="O68" s="56"/>
      <c r="P68" s="27"/>
      <c r="Q68" s="27"/>
      <c r="R68" s="27"/>
      <c r="S68" s="27"/>
      <c r="T68" s="27"/>
      <c r="U68" s="27"/>
      <c r="V68" s="27"/>
      <c r="W68" s="54"/>
      <c r="X68" s="56"/>
      <c r="Y68" s="27"/>
      <c r="Z68" s="56"/>
      <c r="AA68" s="56"/>
    </row>
    <row r="69" spans="1:27" ht="15">
      <c r="A69" s="27"/>
      <c r="B69" s="27"/>
      <c r="C69" s="27"/>
      <c r="D69" s="27"/>
      <c r="E69" s="27"/>
      <c r="F69" s="27"/>
      <c r="G69" s="54"/>
      <c r="H69" s="54"/>
      <c r="I69" s="55"/>
      <c r="J69" s="54"/>
      <c r="K69" s="56"/>
      <c r="L69" s="27"/>
      <c r="M69" s="56"/>
      <c r="N69" s="56"/>
      <c r="O69" s="56"/>
      <c r="P69" s="27"/>
      <c r="Q69" s="27"/>
      <c r="R69" s="27"/>
      <c r="S69" s="27"/>
      <c r="T69" s="27"/>
      <c r="U69" s="27"/>
      <c r="V69" s="27"/>
      <c r="W69" s="54"/>
      <c r="X69" s="56"/>
      <c r="Y69" s="27"/>
      <c r="Z69" s="56"/>
      <c r="AA69" s="56"/>
    </row>
    <row r="70" spans="1:27" ht="15">
      <c r="A70" s="27"/>
      <c r="B70" s="27"/>
      <c r="C70" s="27"/>
      <c r="D70" s="27"/>
      <c r="E70" s="27"/>
      <c r="F70" s="27"/>
      <c r="G70" s="54"/>
      <c r="H70" s="54"/>
      <c r="I70" s="55"/>
      <c r="J70" s="54"/>
      <c r="K70" s="56"/>
      <c r="L70" s="27"/>
      <c r="M70" s="56"/>
      <c r="N70" s="56"/>
      <c r="O70" s="56"/>
      <c r="P70" s="27"/>
      <c r="Q70" s="27"/>
      <c r="R70" s="27"/>
      <c r="S70" s="27"/>
      <c r="T70" s="27"/>
      <c r="U70" s="27"/>
      <c r="V70" s="27"/>
      <c r="W70" s="54"/>
      <c r="X70" s="56"/>
      <c r="Y70" s="27"/>
      <c r="Z70" s="56"/>
      <c r="AA70" s="56"/>
    </row>
    <row r="71" spans="1:27" ht="15">
      <c r="A71" s="27"/>
      <c r="B71" s="27"/>
      <c r="C71" s="27"/>
      <c r="D71" s="27"/>
      <c r="E71" s="27"/>
      <c r="F71" s="27"/>
      <c r="G71" s="54"/>
      <c r="H71" s="54"/>
      <c r="I71" s="55"/>
      <c r="J71" s="54"/>
      <c r="K71" s="56"/>
      <c r="L71" s="27"/>
      <c r="M71" s="56"/>
      <c r="N71" s="56"/>
      <c r="O71" s="56"/>
      <c r="P71" s="27"/>
      <c r="Q71" s="27"/>
      <c r="R71" s="27"/>
      <c r="S71" s="27"/>
      <c r="T71" s="27"/>
      <c r="U71" s="27"/>
      <c r="V71" s="27"/>
      <c r="W71" s="54"/>
      <c r="X71" s="56"/>
      <c r="Y71" s="27"/>
      <c r="Z71" s="56"/>
      <c r="AA71" s="56"/>
    </row>
    <row r="72" spans="1:27" ht="15">
      <c r="A72" s="27"/>
      <c r="B72" s="27"/>
      <c r="C72" s="27"/>
      <c r="D72" s="27"/>
      <c r="E72" s="27"/>
      <c r="F72" s="27"/>
      <c r="G72" s="54"/>
      <c r="H72" s="54"/>
      <c r="I72" s="55"/>
      <c r="J72" s="54"/>
      <c r="K72" s="56"/>
      <c r="L72" s="27"/>
      <c r="M72" s="56"/>
      <c r="N72" s="56"/>
      <c r="O72" s="56"/>
      <c r="P72" s="27"/>
      <c r="Q72" s="27"/>
      <c r="R72" s="27"/>
      <c r="S72" s="27"/>
      <c r="T72" s="27"/>
      <c r="U72" s="27"/>
      <c r="V72" s="27"/>
      <c r="W72" s="54"/>
      <c r="X72" s="56"/>
      <c r="Y72" s="27"/>
      <c r="Z72" s="56"/>
      <c r="AA72" s="56"/>
    </row>
    <row r="73" spans="1:27" ht="15">
      <c r="A73" s="27"/>
      <c r="B73" s="27"/>
      <c r="C73" s="27"/>
      <c r="D73" s="27"/>
      <c r="E73" s="27"/>
      <c r="F73" s="27"/>
      <c r="G73" s="54"/>
      <c r="H73" s="54"/>
      <c r="I73" s="55"/>
      <c r="J73" s="54"/>
      <c r="K73" s="56"/>
      <c r="L73" s="27"/>
      <c r="M73" s="56"/>
      <c r="N73" s="56"/>
      <c r="O73" s="56"/>
      <c r="P73" s="27"/>
      <c r="Q73" s="27"/>
      <c r="R73" s="27"/>
      <c r="S73" s="27"/>
      <c r="T73" s="27"/>
      <c r="U73" s="27"/>
      <c r="V73" s="27"/>
      <c r="W73" s="54"/>
      <c r="X73" s="56"/>
      <c r="Y73" s="27"/>
      <c r="Z73" s="56"/>
      <c r="AA73" s="56"/>
    </row>
    <row r="74" spans="1:27" ht="15">
      <c r="A74" s="27"/>
      <c r="B74" s="27"/>
      <c r="C74" s="27"/>
      <c r="D74" s="27"/>
      <c r="E74" s="27"/>
      <c r="F74" s="27"/>
      <c r="G74" s="54"/>
      <c r="H74" s="54"/>
      <c r="I74" s="55"/>
      <c r="J74" s="54"/>
      <c r="K74" s="56"/>
      <c r="L74" s="27"/>
      <c r="M74" s="56"/>
      <c r="N74" s="56"/>
      <c r="O74" s="56"/>
      <c r="P74" s="27"/>
      <c r="Q74" s="27"/>
      <c r="R74" s="27"/>
      <c r="S74" s="27"/>
      <c r="T74" s="27"/>
      <c r="U74" s="27"/>
      <c r="V74" s="27"/>
      <c r="W74" s="54"/>
      <c r="X74" s="56"/>
      <c r="Y74" s="27"/>
      <c r="Z74" s="56"/>
      <c r="AA74" s="56"/>
    </row>
    <row r="75" spans="1:27" ht="15">
      <c r="A75" s="27"/>
      <c r="B75" s="27"/>
      <c r="C75" s="27"/>
      <c r="D75" s="27"/>
      <c r="E75" s="27"/>
      <c r="F75" s="27"/>
      <c r="G75" s="54"/>
      <c r="H75" s="54"/>
      <c r="I75" s="55"/>
      <c r="J75" s="54"/>
      <c r="K75" s="56"/>
      <c r="L75" s="27"/>
      <c r="M75" s="56"/>
      <c r="N75" s="56"/>
      <c r="O75" s="56"/>
      <c r="P75" s="27"/>
      <c r="Q75" s="27"/>
      <c r="R75" s="27"/>
      <c r="S75" s="27"/>
      <c r="T75" s="27"/>
      <c r="U75" s="27"/>
      <c r="V75" s="27"/>
      <c r="W75" s="54"/>
      <c r="X75" s="56"/>
      <c r="Y75" s="27"/>
      <c r="Z75" s="56"/>
      <c r="AA75" s="56"/>
    </row>
    <row r="76" spans="1:27" ht="15">
      <c r="A76" s="27"/>
      <c r="B76" s="27"/>
      <c r="C76" s="27"/>
      <c r="D76" s="27"/>
      <c r="E76" s="27"/>
      <c r="F76" s="27"/>
      <c r="G76" s="54"/>
      <c r="H76" s="54"/>
      <c r="I76" s="55"/>
      <c r="J76" s="54"/>
      <c r="K76" s="56"/>
      <c r="L76" s="27"/>
      <c r="M76" s="56"/>
      <c r="N76" s="56"/>
      <c r="O76" s="56"/>
      <c r="P76" s="27"/>
      <c r="Q76" s="27"/>
      <c r="R76" s="27"/>
      <c r="S76" s="27"/>
      <c r="T76" s="27"/>
      <c r="U76" s="27"/>
      <c r="V76" s="27"/>
      <c r="W76" s="54"/>
      <c r="X76" s="56"/>
      <c r="Y76" s="27"/>
      <c r="Z76" s="56"/>
      <c r="AA76" s="56"/>
    </row>
    <row r="77" spans="1:27" ht="15">
      <c r="A77" s="27"/>
      <c r="B77" s="27"/>
      <c r="C77" s="27"/>
      <c r="D77" s="27"/>
      <c r="E77" s="27"/>
      <c r="F77" s="27"/>
      <c r="G77" s="54"/>
      <c r="H77" s="54"/>
      <c r="I77" s="55"/>
      <c r="J77" s="54"/>
      <c r="K77" s="56"/>
      <c r="L77" s="27"/>
      <c r="M77" s="56"/>
      <c r="N77" s="56"/>
      <c r="O77" s="56"/>
      <c r="P77" s="27"/>
      <c r="Q77" s="27"/>
      <c r="R77" s="27"/>
      <c r="S77" s="27"/>
      <c r="T77" s="27"/>
      <c r="U77" s="27"/>
      <c r="V77" s="27"/>
      <c r="W77" s="54"/>
      <c r="X77" s="56"/>
      <c r="Y77" s="27"/>
      <c r="Z77" s="56"/>
      <c r="AA77" s="56"/>
    </row>
    <row r="78" spans="1:27" ht="15">
      <c r="A78" s="27"/>
      <c r="B78" s="27"/>
      <c r="C78" s="27"/>
      <c r="D78" s="27"/>
      <c r="E78" s="27"/>
      <c r="F78" s="27"/>
      <c r="G78" s="54"/>
      <c r="H78" s="54"/>
      <c r="I78" s="55"/>
      <c r="J78" s="54"/>
      <c r="K78" s="56"/>
      <c r="L78" s="27"/>
      <c r="M78" s="56"/>
      <c r="N78" s="56"/>
      <c r="O78" s="56"/>
      <c r="P78" s="27"/>
      <c r="Q78" s="27"/>
      <c r="R78" s="27"/>
      <c r="S78" s="27"/>
      <c r="T78" s="27"/>
      <c r="U78" s="27"/>
      <c r="V78" s="27"/>
      <c r="W78" s="54"/>
      <c r="X78" s="56"/>
      <c r="Y78" s="27"/>
      <c r="Z78" s="56"/>
      <c r="AA78" s="56"/>
    </row>
    <row r="79" spans="1:27" ht="15">
      <c r="A79" s="29"/>
      <c r="B79" s="29"/>
      <c r="C79" s="29"/>
      <c r="D79" s="29"/>
      <c r="E79" s="29"/>
      <c r="F79" s="29"/>
      <c r="G79" s="57"/>
      <c r="H79" s="57"/>
      <c r="I79" s="58"/>
      <c r="J79" s="57"/>
      <c r="K79" s="59"/>
      <c r="L79" s="29"/>
      <c r="M79" s="59"/>
      <c r="N79" s="59"/>
      <c r="O79" s="59"/>
      <c r="P79" s="29"/>
      <c r="Q79" s="29"/>
      <c r="R79" s="29"/>
      <c r="S79" s="29"/>
      <c r="T79" s="29"/>
      <c r="U79" s="29"/>
      <c r="V79" s="29"/>
      <c r="W79" s="57"/>
      <c r="X79" s="59"/>
      <c r="Y79" s="29"/>
      <c r="Z79" s="59"/>
      <c r="AA79" s="59"/>
    </row>
    <row r="80" spans="1:27" ht="15">
      <c r="A80" s="29"/>
      <c r="B80" s="29"/>
      <c r="C80" s="29"/>
      <c r="D80" s="29"/>
      <c r="E80" s="29"/>
      <c r="F80" s="29"/>
      <c r="G80" s="57"/>
      <c r="H80" s="57"/>
      <c r="I80" s="58"/>
      <c r="J80" s="57"/>
      <c r="K80" s="59"/>
      <c r="L80" s="29"/>
      <c r="M80" s="59"/>
      <c r="N80" s="59"/>
      <c r="O80" s="59"/>
      <c r="P80" s="29"/>
      <c r="Q80" s="29"/>
      <c r="R80" s="29"/>
      <c r="S80" s="29"/>
      <c r="T80" s="29"/>
      <c r="U80" s="29"/>
      <c r="V80" s="29"/>
      <c r="W80" s="57"/>
      <c r="X80" s="59"/>
      <c r="Y80" s="29"/>
      <c r="Z80" s="59"/>
      <c r="AA80" s="59"/>
    </row>
    <row r="81" spans="1:27" ht="15">
      <c r="A81" s="27"/>
      <c r="B81" s="27"/>
      <c r="C81" s="27"/>
      <c r="D81" s="27"/>
      <c r="E81" s="27"/>
      <c r="F81" s="27"/>
      <c r="G81" s="54"/>
      <c r="H81" s="54"/>
      <c r="I81" s="55"/>
      <c r="J81" s="54"/>
      <c r="K81" s="56"/>
      <c r="L81" s="27"/>
      <c r="M81" s="56"/>
      <c r="N81" s="56"/>
      <c r="O81" s="56"/>
      <c r="P81" s="27"/>
      <c r="Q81" s="27"/>
      <c r="R81" s="27"/>
      <c r="S81" s="27"/>
      <c r="T81" s="27"/>
      <c r="U81" s="27"/>
      <c r="V81" s="27"/>
      <c r="W81" s="54"/>
      <c r="X81" s="56"/>
      <c r="Y81" s="27"/>
      <c r="Z81" s="56"/>
      <c r="AA81" s="56"/>
    </row>
    <row r="82" spans="1:27" ht="15">
      <c r="A82" s="28"/>
      <c r="B82" s="28"/>
      <c r="C82" s="28"/>
      <c r="D82" s="28"/>
      <c r="E82" s="28"/>
      <c r="F82" s="28"/>
      <c r="G82" s="60"/>
      <c r="H82" s="60"/>
      <c r="I82" s="61"/>
      <c r="J82" s="60"/>
      <c r="K82" s="62"/>
      <c r="L82" s="28"/>
      <c r="M82" s="62"/>
      <c r="N82" s="62"/>
      <c r="O82" s="62"/>
      <c r="P82" s="28"/>
      <c r="Q82" s="28"/>
      <c r="R82" s="28"/>
      <c r="S82" s="28"/>
      <c r="T82" s="28"/>
      <c r="U82" s="28"/>
      <c r="V82" s="28"/>
      <c r="W82" s="60"/>
      <c r="X82" s="62"/>
      <c r="Y82" s="28"/>
      <c r="Z82" s="62"/>
      <c r="AA82" s="62"/>
    </row>
    <row r="83" spans="1:27" ht="15">
      <c r="A83" s="27"/>
      <c r="B83" s="27"/>
      <c r="C83" s="27"/>
      <c r="D83" s="27"/>
      <c r="E83" s="27"/>
      <c r="F83" s="27"/>
      <c r="G83" s="54"/>
      <c r="H83" s="54"/>
      <c r="I83" s="55"/>
      <c r="J83" s="54"/>
      <c r="K83" s="56"/>
      <c r="L83" s="27"/>
      <c r="M83" s="56"/>
      <c r="N83" s="56"/>
      <c r="O83" s="56"/>
      <c r="P83" s="27"/>
      <c r="Q83" s="27"/>
      <c r="R83" s="27"/>
      <c r="S83" s="27"/>
      <c r="T83" s="27"/>
      <c r="U83" s="27"/>
      <c r="V83" s="27"/>
      <c r="W83" s="54"/>
      <c r="X83" s="56"/>
      <c r="Y83" s="27"/>
      <c r="Z83" s="56"/>
      <c r="AA83" s="56"/>
    </row>
    <row r="84" spans="1:27" ht="15">
      <c r="A84" s="27"/>
      <c r="B84" s="27"/>
      <c r="C84" s="27"/>
      <c r="D84" s="27"/>
      <c r="E84" s="27"/>
      <c r="F84" s="27"/>
      <c r="G84" s="54"/>
      <c r="H84" s="54"/>
      <c r="I84" s="55"/>
      <c r="J84" s="54"/>
      <c r="K84" s="56"/>
      <c r="L84" s="27"/>
      <c r="M84" s="56"/>
      <c r="N84" s="56"/>
      <c r="O84" s="56"/>
      <c r="P84" s="27"/>
      <c r="Q84" s="27"/>
      <c r="R84" s="27"/>
      <c r="S84" s="27"/>
      <c r="T84" s="27"/>
      <c r="U84" s="27"/>
      <c r="V84" s="27"/>
      <c r="W84" s="54"/>
      <c r="X84" s="56"/>
      <c r="Y84" s="27"/>
      <c r="Z84" s="56"/>
      <c r="AA84" s="56"/>
    </row>
    <row r="85" spans="1:27" ht="15">
      <c r="A85" s="27"/>
      <c r="B85" s="27"/>
      <c r="C85" s="27"/>
      <c r="D85" s="27"/>
      <c r="E85" s="27"/>
      <c r="F85" s="27"/>
      <c r="G85" s="54"/>
      <c r="H85" s="54"/>
      <c r="I85" s="55"/>
      <c r="J85" s="54"/>
      <c r="K85" s="56"/>
      <c r="L85" s="27"/>
      <c r="M85" s="56"/>
      <c r="N85" s="56"/>
      <c r="O85" s="56"/>
      <c r="P85" s="27"/>
      <c r="Q85" s="27"/>
      <c r="R85" s="27"/>
      <c r="S85" s="27"/>
      <c r="T85" s="27"/>
      <c r="U85" s="27"/>
      <c r="V85" s="27"/>
      <c r="W85" s="54"/>
      <c r="X85" s="56"/>
      <c r="Y85" s="27"/>
      <c r="Z85" s="56"/>
      <c r="AA85" s="56"/>
    </row>
    <row r="86" spans="1:27" ht="15">
      <c r="A86" s="27"/>
      <c r="B86" s="27"/>
      <c r="C86" s="27"/>
      <c r="D86" s="27"/>
      <c r="E86" s="27"/>
      <c r="F86" s="27"/>
      <c r="G86" s="54"/>
      <c r="H86" s="54"/>
      <c r="I86" s="55"/>
      <c r="J86" s="54"/>
      <c r="K86" s="56"/>
      <c r="L86" s="27"/>
      <c r="M86" s="56"/>
      <c r="N86" s="56"/>
      <c r="O86" s="56"/>
      <c r="P86" s="27"/>
      <c r="Q86" s="27"/>
      <c r="R86" s="27"/>
      <c r="S86" s="27"/>
      <c r="T86" s="27"/>
      <c r="U86" s="27"/>
      <c r="V86" s="27"/>
      <c r="W86" s="54"/>
      <c r="X86" s="56"/>
      <c r="Y86" s="27"/>
      <c r="Z86" s="56"/>
      <c r="AA86" s="56"/>
    </row>
    <row r="87" spans="1:27" ht="15">
      <c r="A87" s="27"/>
      <c r="B87" s="27"/>
      <c r="C87" s="27"/>
      <c r="D87" s="27"/>
      <c r="E87" s="27"/>
      <c r="F87" s="27"/>
      <c r="G87" s="54"/>
      <c r="H87" s="54"/>
      <c r="I87" s="55"/>
      <c r="J87" s="54"/>
      <c r="K87" s="56"/>
      <c r="L87" s="27"/>
      <c r="M87" s="56"/>
      <c r="N87" s="56"/>
      <c r="O87" s="56"/>
      <c r="P87" s="27"/>
      <c r="Q87" s="27"/>
      <c r="R87" s="27"/>
      <c r="S87" s="27"/>
      <c r="T87" s="27"/>
      <c r="U87" s="27"/>
      <c r="V87" s="27"/>
      <c r="W87" s="54"/>
      <c r="X87" s="56"/>
      <c r="Y87" s="27"/>
      <c r="Z87" s="56"/>
      <c r="AA87" s="56"/>
    </row>
    <row r="88" spans="1:27" ht="15">
      <c r="A88" s="27"/>
      <c r="B88" s="27"/>
      <c r="C88" s="27"/>
      <c r="D88" s="27"/>
      <c r="E88" s="27"/>
      <c r="F88" s="27"/>
      <c r="G88" s="54"/>
      <c r="H88" s="54"/>
      <c r="I88" s="55"/>
      <c r="J88" s="54"/>
      <c r="K88" s="56"/>
      <c r="L88" s="27"/>
      <c r="M88" s="56"/>
      <c r="N88" s="56"/>
      <c r="O88" s="56"/>
      <c r="P88" s="27"/>
      <c r="Q88" s="27"/>
      <c r="R88" s="27"/>
      <c r="S88" s="27"/>
      <c r="T88" s="27"/>
      <c r="U88" s="27"/>
      <c r="V88" s="27"/>
      <c r="W88" s="54"/>
      <c r="X88" s="56"/>
      <c r="Y88" s="27"/>
      <c r="Z88" s="56"/>
      <c r="AA88" s="56"/>
    </row>
    <row r="89" spans="1:27" ht="15">
      <c r="A89" s="27"/>
      <c r="B89" s="27"/>
      <c r="C89" s="27"/>
      <c r="D89" s="27"/>
      <c r="E89" s="27"/>
      <c r="F89" s="27"/>
      <c r="G89" s="54"/>
      <c r="H89" s="54"/>
      <c r="I89" s="55"/>
      <c r="J89" s="54"/>
      <c r="K89" s="56"/>
      <c r="L89" s="27"/>
      <c r="M89" s="56"/>
      <c r="N89" s="56"/>
      <c r="O89" s="56"/>
      <c r="P89" s="27"/>
      <c r="Q89" s="27"/>
      <c r="R89" s="27"/>
      <c r="S89" s="27"/>
      <c r="T89" s="27"/>
      <c r="U89" s="27"/>
      <c r="V89" s="27"/>
      <c r="W89" s="54"/>
      <c r="X89" s="56"/>
      <c r="Y89" s="27"/>
      <c r="Z89" s="56"/>
      <c r="AA89" s="56"/>
    </row>
    <row r="90" spans="1:27" ht="15">
      <c r="A90" s="27"/>
      <c r="B90" s="27"/>
      <c r="C90" s="27"/>
      <c r="D90" s="27"/>
      <c r="E90" s="27"/>
      <c r="F90" s="27"/>
      <c r="G90" s="54"/>
      <c r="H90" s="54"/>
      <c r="I90" s="55"/>
      <c r="J90" s="54"/>
      <c r="K90" s="56"/>
      <c r="L90" s="27"/>
      <c r="M90" s="56"/>
      <c r="N90" s="56"/>
      <c r="O90" s="56"/>
      <c r="P90" s="27"/>
      <c r="Q90" s="27"/>
      <c r="R90" s="27"/>
      <c r="S90" s="27"/>
      <c r="T90" s="27"/>
      <c r="U90" s="27"/>
      <c r="V90" s="27"/>
      <c r="W90" s="54"/>
      <c r="X90" s="56"/>
      <c r="Y90" s="27"/>
      <c r="Z90" s="56"/>
      <c r="AA90" s="56"/>
    </row>
    <row r="91" spans="1:27" ht="15">
      <c r="A91" s="27"/>
      <c r="B91" s="27"/>
      <c r="C91" s="27"/>
      <c r="D91" s="27"/>
      <c r="E91" s="27"/>
      <c r="F91" s="27"/>
      <c r="G91" s="54"/>
      <c r="H91" s="54"/>
      <c r="I91" s="55"/>
      <c r="J91" s="54"/>
      <c r="K91" s="56"/>
      <c r="L91" s="27"/>
      <c r="M91" s="56"/>
      <c r="N91" s="56"/>
      <c r="O91" s="56"/>
      <c r="P91" s="27"/>
      <c r="Q91" s="27"/>
      <c r="R91" s="27"/>
      <c r="S91" s="27"/>
      <c r="T91" s="27"/>
      <c r="U91" s="27"/>
      <c r="V91" s="27"/>
      <c r="W91" s="54"/>
      <c r="X91" s="56"/>
      <c r="Y91" s="27"/>
      <c r="Z91" s="56"/>
      <c r="AA91" s="56"/>
    </row>
    <row r="92" spans="1:27" ht="15">
      <c r="A92" s="27"/>
      <c r="B92" s="27"/>
      <c r="C92" s="27"/>
      <c r="D92" s="27"/>
      <c r="E92" s="27"/>
      <c r="F92" s="27"/>
      <c r="G92" s="54"/>
      <c r="H92" s="54"/>
      <c r="I92" s="55"/>
      <c r="J92" s="54"/>
      <c r="K92" s="56"/>
      <c r="L92" s="27"/>
      <c r="M92" s="56"/>
      <c r="N92" s="56"/>
      <c r="O92" s="56"/>
      <c r="P92" s="27"/>
      <c r="Q92" s="27"/>
      <c r="R92" s="27"/>
      <c r="S92" s="27"/>
      <c r="T92" s="27"/>
      <c r="U92" s="27"/>
      <c r="V92" s="27"/>
      <c r="W92" s="54"/>
      <c r="X92" s="56"/>
      <c r="Y92" s="27"/>
      <c r="Z92" s="56"/>
      <c r="AA92" s="56"/>
    </row>
    <row r="93" spans="1:27" ht="15">
      <c r="A93" s="27"/>
      <c r="B93" s="27"/>
      <c r="C93" s="27"/>
      <c r="D93" s="27"/>
      <c r="E93" s="27"/>
      <c r="F93" s="27"/>
      <c r="G93" s="54"/>
      <c r="H93" s="54"/>
      <c r="I93" s="55"/>
      <c r="J93" s="54"/>
      <c r="K93" s="56"/>
      <c r="L93" s="27"/>
      <c r="M93" s="56"/>
      <c r="N93" s="56"/>
      <c r="O93" s="56"/>
      <c r="P93" s="27"/>
      <c r="Q93" s="27"/>
      <c r="R93" s="27"/>
      <c r="S93" s="27"/>
      <c r="T93" s="27"/>
      <c r="U93" s="27"/>
      <c r="V93" s="27"/>
      <c r="W93" s="54"/>
      <c r="X93" s="56"/>
      <c r="Y93" s="27"/>
      <c r="Z93" s="56"/>
      <c r="AA93" s="56"/>
    </row>
    <row r="94" spans="1:27" ht="15">
      <c r="A94" s="27"/>
      <c r="B94" s="27"/>
      <c r="C94" s="27"/>
      <c r="D94" s="27"/>
      <c r="E94" s="27"/>
      <c r="F94" s="27"/>
      <c r="G94" s="54"/>
      <c r="H94" s="54"/>
      <c r="I94" s="55"/>
      <c r="J94" s="54"/>
      <c r="K94" s="56"/>
      <c r="L94" s="27"/>
      <c r="M94" s="56"/>
      <c r="N94" s="56"/>
      <c r="O94" s="56"/>
      <c r="P94" s="27"/>
      <c r="Q94" s="27"/>
      <c r="R94" s="27"/>
      <c r="S94" s="27"/>
      <c r="T94" s="27"/>
      <c r="U94" s="27"/>
      <c r="V94" s="27"/>
      <c r="W94" s="54"/>
      <c r="X94" s="56"/>
      <c r="Y94" s="27"/>
      <c r="Z94" s="56"/>
      <c r="AA94" s="56"/>
    </row>
    <row r="95" spans="1:27" ht="15">
      <c r="A95" s="27"/>
      <c r="B95" s="27"/>
      <c r="C95" s="27"/>
      <c r="D95" s="27"/>
      <c r="E95" s="27"/>
      <c r="F95" s="27"/>
      <c r="G95" s="54"/>
      <c r="H95" s="54"/>
      <c r="I95" s="55"/>
      <c r="J95" s="54"/>
      <c r="K95" s="56"/>
      <c r="L95" s="27"/>
      <c r="M95" s="56"/>
      <c r="N95" s="56"/>
      <c r="O95" s="56"/>
      <c r="P95" s="27"/>
      <c r="Q95" s="27"/>
      <c r="R95" s="27"/>
      <c r="S95" s="27"/>
      <c r="T95" s="27"/>
      <c r="U95" s="27"/>
      <c r="V95" s="27"/>
      <c r="W95" s="54"/>
      <c r="X95" s="56"/>
      <c r="Y95" s="27"/>
      <c r="Z95" s="56"/>
      <c r="AA95" s="56"/>
    </row>
    <row r="96" spans="1:27" ht="15">
      <c r="A96" s="27"/>
      <c r="B96" s="27"/>
      <c r="C96" s="27"/>
      <c r="D96" s="27"/>
      <c r="E96" s="27"/>
      <c r="F96" s="27"/>
      <c r="G96" s="54"/>
      <c r="H96" s="54"/>
      <c r="I96" s="55"/>
      <c r="J96" s="54"/>
      <c r="K96" s="56"/>
      <c r="L96" s="27"/>
      <c r="M96" s="56"/>
      <c r="N96" s="56"/>
      <c r="O96" s="56"/>
      <c r="P96" s="27"/>
      <c r="Q96" s="27"/>
      <c r="R96" s="27"/>
      <c r="S96" s="27"/>
      <c r="T96" s="27"/>
      <c r="U96" s="27"/>
      <c r="V96" s="27"/>
      <c r="W96" s="54"/>
      <c r="X96" s="56"/>
      <c r="Y96" s="27"/>
      <c r="Z96" s="56"/>
      <c r="AA96" s="56"/>
    </row>
    <row r="97" spans="1:27" ht="15">
      <c r="A97" s="27"/>
      <c r="B97" s="27"/>
      <c r="C97" s="27"/>
      <c r="D97" s="27"/>
      <c r="E97" s="27"/>
      <c r="F97" s="27"/>
      <c r="G97" s="54"/>
      <c r="H97" s="54"/>
      <c r="I97" s="55"/>
      <c r="J97" s="54"/>
      <c r="K97" s="56"/>
      <c r="L97" s="27"/>
      <c r="M97" s="56"/>
      <c r="N97" s="56"/>
      <c r="O97" s="56"/>
      <c r="P97" s="27"/>
      <c r="Q97" s="27"/>
      <c r="R97" s="27"/>
      <c r="S97" s="27"/>
      <c r="T97" s="27"/>
      <c r="U97" s="27"/>
      <c r="V97" s="27"/>
      <c r="W97" s="54"/>
      <c r="X97" s="56"/>
      <c r="Y97" s="27"/>
      <c r="Z97" s="56"/>
      <c r="AA97" s="56"/>
    </row>
    <row r="98" spans="1:27" ht="15">
      <c r="A98" s="27"/>
      <c r="B98" s="27"/>
      <c r="C98" s="27"/>
      <c r="D98" s="27"/>
      <c r="E98" s="27"/>
      <c r="F98" s="27"/>
      <c r="G98" s="54"/>
      <c r="H98" s="54"/>
      <c r="I98" s="55"/>
      <c r="J98" s="54"/>
      <c r="K98" s="56"/>
      <c r="L98" s="27"/>
      <c r="M98" s="56"/>
      <c r="N98" s="56"/>
      <c r="O98" s="56"/>
      <c r="P98" s="27"/>
      <c r="Q98" s="27"/>
      <c r="R98" s="27"/>
      <c r="S98" s="27"/>
      <c r="T98" s="27"/>
      <c r="U98" s="27"/>
      <c r="V98" s="27"/>
      <c r="W98" s="54"/>
      <c r="X98" s="56"/>
      <c r="Y98" s="27"/>
      <c r="Z98" s="56"/>
      <c r="AA98" s="56"/>
    </row>
    <row r="99" spans="1:27" ht="15">
      <c r="A99" s="27"/>
      <c r="B99" s="27"/>
      <c r="C99" s="27"/>
      <c r="D99" s="27"/>
      <c r="E99" s="27"/>
      <c r="F99" s="27"/>
      <c r="G99" s="54"/>
      <c r="H99" s="54"/>
      <c r="I99" s="55"/>
      <c r="J99" s="54"/>
      <c r="K99" s="56"/>
      <c r="L99" s="27"/>
      <c r="M99" s="56"/>
      <c r="N99" s="56"/>
      <c r="O99" s="56"/>
      <c r="P99" s="27"/>
      <c r="Q99" s="27"/>
      <c r="R99" s="27"/>
      <c r="S99" s="27"/>
      <c r="T99" s="27"/>
      <c r="U99" s="27"/>
      <c r="V99" s="27"/>
      <c r="W99" s="54"/>
      <c r="X99" s="56"/>
      <c r="Y99" s="27"/>
      <c r="Z99" s="56"/>
      <c r="AA99" s="56"/>
    </row>
    <row r="100" spans="1:27" ht="15">
      <c r="A100" s="27"/>
      <c r="B100" s="27"/>
      <c r="C100" s="27"/>
      <c r="D100" s="27"/>
      <c r="E100" s="27"/>
      <c r="F100" s="27"/>
      <c r="G100" s="54"/>
      <c r="H100" s="54"/>
      <c r="I100" s="55"/>
      <c r="J100" s="54"/>
      <c r="K100" s="56"/>
      <c r="L100" s="27"/>
      <c r="M100" s="56"/>
      <c r="N100" s="56"/>
      <c r="O100" s="56"/>
      <c r="P100" s="27"/>
      <c r="Q100" s="27"/>
      <c r="R100" s="27"/>
      <c r="S100" s="27"/>
      <c r="T100" s="27"/>
      <c r="U100" s="27"/>
      <c r="V100" s="27"/>
      <c r="W100" s="54"/>
      <c r="X100" s="56"/>
      <c r="Y100" s="27"/>
      <c r="Z100" s="56"/>
      <c r="AA100" s="56"/>
    </row>
    <row r="101" spans="1:27" ht="15">
      <c r="A101" s="27"/>
      <c r="B101" s="27"/>
      <c r="C101" s="27"/>
      <c r="D101" s="27"/>
      <c r="E101" s="27"/>
      <c r="F101" s="27"/>
      <c r="G101" s="54"/>
      <c r="H101" s="54"/>
      <c r="I101" s="55"/>
      <c r="J101" s="54"/>
      <c r="K101" s="56"/>
      <c r="L101" s="27"/>
      <c r="M101" s="56"/>
      <c r="N101" s="56"/>
      <c r="O101" s="56"/>
      <c r="P101" s="27"/>
      <c r="Q101" s="27"/>
      <c r="R101" s="27"/>
      <c r="S101" s="27"/>
      <c r="T101" s="27"/>
      <c r="U101" s="27"/>
      <c r="V101" s="27"/>
      <c r="W101" s="54"/>
      <c r="X101" s="56"/>
      <c r="Y101" s="27"/>
      <c r="Z101" s="56"/>
      <c r="AA101" s="56"/>
    </row>
    <row r="102" spans="1:27" ht="15">
      <c r="A102" s="27"/>
      <c r="B102" s="27"/>
      <c r="C102" s="27"/>
      <c r="D102" s="27"/>
      <c r="E102" s="27"/>
      <c r="F102" s="27"/>
      <c r="G102" s="54"/>
      <c r="H102" s="54"/>
      <c r="I102" s="55"/>
      <c r="J102" s="54"/>
      <c r="K102" s="56"/>
      <c r="L102" s="27"/>
      <c r="M102" s="56"/>
      <c r="N102" s="56"/>
      <c r="O102" s="56"/>
      <c r="P102" s="27"/>
      <c r="Q102" s="27"/>
      <c r="R102" s="27"/>
      <c r="S102" s="27"/>
      <c r="T102" s="27"/>
      <c r="U102" s="27"/>
      <c r="V102" s="27"/>
      <c r="W102" s="54"/>
      <c r="X102" s="56"/>
      <c r="Y102" s="27"/>
      <c r="Z102" s="56"/>
      <c r="AA102" s="56"/>
    </row>
    <row r="103" spans="1:27" ht="15">
      <c r="A103" s="27"/>
      <c r="B103" s="27"/>
      <c r="C103" s="27"/>
      <c r="D103" s="27"/>
      <c r="E103" s="27"/>
      <c r="F103" s="27"/>
      <c r="G103" s="54"/>
      <c r="H103" s="54"/>
      <c r="I103" s="55"/>
      <c r="J103" s="54"/>
      <c r="K103" s="56"/>
      <c r="L103" s="27"/>
      <c r="M103" s="56"/>
      <c r="N103" s="56"/>
      <c r="O103" s="56"/>
      <c r="P103" s="27"/>
      <c r="Q103" s="27"/>
      <c r="R103" s="27"/>
      <c r="S103" s="27"/>
      <c r="T103" s="27"/>
      <c r="U103" s="27"/>
      <c r="V103" s="27"/>
      <c r="W103" s="54"/>
      <c r="X103" s="56"/>
      <c r="Y103" s="27"/>
      <c r="Z103" s="56"/>
      <c r="AA103" s="56"/>
    </row>
    <row r="104" spans="1:27" ht="15">
      <c r="A104" s="27"/>
      <c r="B104" s="27"/>
      <c r="C104" s="27"/>
      <c r="D104" s="27"/>
      <c r="E104" s="27"/>
      <c r="F104" s="27"/>
      <c r="G104" s="54"/>
      <c r="H104" s="54"/>
      <c r="I104" s="55"/>
      <c r="J104" s="54"/>
      <c r="K104" s="56"/>
      <c r="L104" s="27"/>
      <c r="M104" s="56"/>
      <c r="N104" s="56"/>
      <c r="O104" s="56"/>
      <c r="P104" s="27"/>
      <c r="Q104" s="27"/>
      <c r="R104" s="27"/>
      <c r="S104" s="27"/>
      <c r="T104" s="27"/>
      <c r="U104" s="27"/>
      <c r="V104" s="27"/>
      <c r="W104" s="54"/>
      <c r="X104" s="56"/>
      <c r="Y104" s="27"/>
      <c r="Z104" s="56"/>
      <c r="AA104" s="56"/>
    </row>
    <row r="105" spans="1:27" ht="15">
      <c r="A105" s="27"/>
      <c r="B105" s="27"/>
      <c r="C105" s="27"/>
      <c r="D105" s="27"/>
      <c r="E105" s="27"/>
      <c r="F105" s="27"/>
      <c r="G105" s="54"/>
      <c r="H105" s="54"/>
      <c r="I105" s="55"/>
      <c r="J105" s="54"/>
      <c r="K105" s="56"/>
      <c r="L105" s="27"/>
      <c r="M105" s="56"/>
      <c r="N105" s="56"/>
      <c r="O105" s="56"/>
      <c r="P105" s="27"/>
      <c r="Q105" s="27"/>
      <c r="R105" s="27"/>
      <c r="S105" s="27"/>
      <c r="T105" s="27"/>
      <c r="U105" s="27"/>
      <c r="V105" s="27"/>
      <c r="W105" s="54"/>
      <c r="X105" s="56"/>
      <c r="Y105" s="27"/>
      <c r="Z105" s="56"/>
      <c r="AA105" s="56"/>
    </row>
    <row r="106" spans="1:27" ht="15">
      <c r="A106" s="27"/>
      <c r="B106" s="27"/>
      <c r="C106" s="27"/>
      <c r="D106" s="27"/>
      <c r="E106" s="27"/>
      <c r="F106" s="27"/>
      <c r="G106" s="54"/>
      <c r="H106" s="54"/>
      <c r="I106" s="55"/>
      <c r="J106" s="54"/>
      <c r="K106" s="56"/>
      <c r="L106" s="27"/>
      <c r="M106" s="56"/>
      <c r="N106" s="56"/>
      <c r="O106" s="56"/>
      <c r="P106" s="27"/>
      <c r="Q106" s="27"/>
      <c r="R106" s="27"/>
      <c r="S106" s="27"/>
      <c r="T106" s="27"/>
      <c r="U106" s="27"/>
      <c r="V106" s="27"/>
      <c r="W106" s="54"/>
      <c r="X106" s="56"/>
      <c r="Y106" s="27"/>
      <c r="Z106" s="56"/>
      <c r="AA106" s="56"/>
    </row>
    <row r="107" spans="1:27" ht="15">
      <c r="A107" s="27"/>
      <c r="B107" s="27"/>
      <c r="C107" s="27"/>
      <c r="D107" s="27"/>
      <c r="E107" s="27"/>
      <c r="F107" s="27"/>
      <c r="G107" s="54"/>
      <c r="H107" s="54"/>
      <c r="I107" s="55"/>
      <c r="J107" s="54"/>
      <c r="K107" s="56"/>
      <c r="L107" s="27"/>
      <c r="M107" s="56"/>
      <c r="N107" s="56"/>
      <c r="O107" s="56"/>
      <c r="P107" s="27"/>
      <c r="Q107" s="27"/>
      <c r="R107" s="27"/>
      <c r="S107" s="27"/>
      <c r="T107" s="27"/>
      <c r="U107" s="27"/>
      <c r="V107" s="27"/>
      <c r="W107" s="54"/>
      <c r="X107" s="56"/>
      <c r="Y107" s="27"/>
      <c r="Z107" s="56"/>
      <c r="AA107" s="56"/>
    </row>
    <row r="108" spans="1:27" ht="15">
      <c r="A108" s="27"/>
      <c r="B108" s="27"/>
      <c r="C108" s="27"/>
      <c r="D108" s="27"/>
      <c r="E108" s="27"/>
      <c r="F108" s="27"/>
      <c r="G108" s="54"/>
      <c r="H108" s="54"/>
      <c r="I108" s="55"/>
      <c r="J108" s="54"/>
      <c r="K108" s="56"/>
      <c r="L108" s="27"/>
      <c r="M108" s="56"/>
      <c r="N108" s="56"/>
      <c r="O108" s="56"/>
      <c r="P108" s="27"/>
      <c r="Q108" s="27"/>
      <c r="R108" s="27"/>
      <c r="S108" s="27"/>
      <c r="T108" s="27"/>
      <c r="U108" s="27"/>
      <c r="V108" s="27"/>
      <c r="W108" s="54"/>
      <c r="X108" s="56"/>
      <c r="Y108" s="27"/>
      <c r="Z108" s="56"/>
      <c r="AA108" s="56"/>
    </row>
    <row r="109" spans="1:27" ht="15">
      <c r="A109" s="27"/>
      <c r="B109" s="27"/>
      <c r="C109" s="27"/>
      <c r="D109" s="27"/>
      <c r="E109" s="27"/>
      <c r="F109" s="27"/>
      <c r="G109" s="54"/>
      <c r="H109" s="54"/>
      <c r="I109" s="55"/>
      <c r="J109" s="54"/>
      <c r="K109" s="56"/>
      <c r="L109" s="27"/>
      <c r="M109" s="56"/>
      <c r="N109" s="56"/>
      <c r="O109" s="56"/>
      <c r="P109" s="27"/>
      <c r="Q109" s="27"/>
      <c r="R109" s="27"/>
      <c r="S109" s="27"/>
      <c r="T109" s="27"/>
      <c r="U109" s="27"/>
      <c r="V109" s="27"/>
      <c r="W109" s="54"/>
      <c r="X109" s="56"/>
      <c r="Y109" s="27"/>
      <c r="Z109" s="56"/>
      <c r="AA109" s="56"/>
    </row>
    <row r="110" spans="1:27" ht="15">
      <c r="A110" s="27"/>
      <c r="B110" s="27"/>
      <c r="C110" s="27"/>
      <c r="D110" s="27"/>
      <c r="E110" s="27"/>
      <c r="F110" s="27"/>
      <c r="G110" s="54"/>
      <c r="H110" s="54"/>
      <c r="I110" s="55"/>
      <c r="J110" s="54"/>
      <c r="K110" s="56"/>
      <c r="L110" s="27"/>
      <c r="M110" s="56"/>
      <c r="N110" s="56"/>
      <c r="O110" s="56"/>
      <c r="P110" s="27"/>
      <c r="Q110" s="27"/>
      <c r="R110" s="27"/>
      <c r="S110" s="27"/>
      <c r="T110" s="27"/>
      <c r="U110" s="27"/>
      <c r="V110" s="27"/>
      <c r="W110" s="54"/>
      <c r="X110" s="56"/>
      <c r="Y110" s="27"/>
      <c r="Z110" s="56"/>
      <c r="AA110" s="56"/>
    </row>
    <row r="111" spans="1:27" ht="15">
      <c r="A111" s="27"/>
      <c r="B111" s="27"/>
      <c r="C111" s="27"/>
      <c r="D111" s="27"/>
      <c r="E111" s="27"/>
      <c r="F111" s="27"/>
      <c r="G111" s="54"/>
      <c r="H111" s="54"/>
      <c r="I111" s="55"/>
      <c r="J111" s="54"/>
      <c r="K111" s="56"/>
      <c r="L111" s="27"/>
      <c r="M111" s="56"/>
      <c r="N111" s="56"/>
      <c r="O111" s="56"/>
      <c r="P111" s="27"/>
      <c r="Q111" s="27"/>
      <c r="R111" s="27"/>
      <c r="S111" s="27"/>
      <c r="T111" s="27"/>
      <c r="U111" s="27"/>
      <c r="V111" s="27"/>
      <c r="W111" s="54"/>
      <c r="X111" s="56"/>
      <c r="Y111" s="27"/>
      <c r="Z111" s="56"/>
      <c r="AA111" s="56"/>
    </row>
    <row r="112" spans="1:27" ht="15">
      <c r="A112" s="27"/>
      <c r="B112" s="27"/>
      <c r="C112" s="27"/>
      <c r="D112" s="27"/>
      <c r="E112" s="27"/>
      <c r="F112" s="27"/>
      <c r="G112" s="54"/>
      <c r="H112" s="54"/>
      <c r="I112" s="55"/>
      <c r="J112" s="54"/>
      <c r="K112" s="56"/>
      <c r="L112" s="27"/>
      <c r="M112" s="56"/>
      <c r="N112" s="56"/>
      <c r="O112" s="56"/>
      <c r="P112" s="27"/>
      <c r="Q112" s="27"/>
      <c r="R112" s="27"/>
      <c r="S112" s="27"/>
      <c r="T112" s="27"/>
      <c r="U112" s="27"/>
      <c r="V112" s="27"/>
      <c r="W112" s="54"/>
      <c r="X112" s="56"/>
      <c r="Y112" s="27"/>
      <c r="Z112" s="56"/>
      <c r="AA112" s="56"/>
    </row>
    <row r="113" spans="1:27" ht="15">
      <c r="A113" s="27"/>
      <c r="B113" s="27"/>
      <c r="C113" s="27"/>
      <c r="D113" s="27"/>
      <c r="E113" s="27"/>
      <c r="F113" s="27"/>
      <c r="G113" s="54"/>
      <c r="H113" s="54"/>
      <c r="I113" s="55"/>
      <c r="J113" s="54"/>
      <c r="K113" s="56"/>
      <c r="L113" s="27"/>
      <c r="M113" s="56"/>
      <c r="N113" s="56"/>
      <c r="O113" s="56"/>
      <c r="P113" s="27"/>
      <c r="Q113" s="27"/>
      <c r="R113" s="27"/>
      <c r="S113" s="27"/>
      <c r="T113" s="27"/>
      <c r="U113" s="27"/>
      <c r="V113" s="27"/>
      <c r="W113" s="54"/>
      <c r="X113" s="56"/>
      <c r="Y113" s="27"/>
      <c r="Z113" s="56"/>
      <c r="AA113" s="56"/>
    </row>
    <row r="114" spans="1:27" ht="15">
      <c r="A114" s="27"/>
      <c r="B114" s="27"/>
      <c r="C114" s="27"/>
      <c r="D114" s="27"/>
      <c r="E114" s="27"/>
      <c r="F114" s="27"/>
      <c r="G114" s="54"/>
      <c r="H114" s="54"/>
      <c r="I114" s="55"/>
      <c r="J114" s="54"/>
      <c r="K114" s="56"/>
      <c r="L114" s="27"/>
      <c r="M114" s="56"/>
      <c r="N114" s="56"/>
      <c r="O114" s="56"/>
      <c r="P114" s="27"/>
      <c r="Q114" s="27"/>
      <c r="R114" s="27"/>
      <c r="S114" s="27"/>
      <c r="T114" s="27"/>
      <c r="U114" s="27"/>
      <c r="V114" s="27"/>
      <c r="W114" s="54"/>
      <c r="X114" s="56"/>
      <c r="Y114" s="27"/>
      <c r="Z114" s="56"/>
      <c r="AA114" s="56"/>
    </row>
    <row r="115" spans="1:27" ht="15">
      <c r="A115" s="27"/>
      <c r="B115" s="27"/>
      <c r="C115" s="27"/>
      <c r="D115" s="27"/>
      <c r="E115" s="27"/>
      <c r="F115" s="27"/>
      <c r="G115" s="54"/>
      <c r="H115" s="54"/>
      <c r="I115" s="55"/>
      <c r="J115" s="54"/>
      <c r="K115" s="56"/>
      <c r="L115" s="27"/>
      <c r="M115" s="56"/>
      <c r="N115" s="56"/>
      <c r="O115" s="56"/>
      <c r="P115" s="27"/>
      <c r="Q115" s="27"/>
      <c r="R115" s="27"/>
      <c r="S115" s="27"/>
      <c r="T115" s="27"/>
      <c r="U115" s="27"/>
      <c r="V115" s="27"/>
      <c r="W115" s="54"/>
      <c r="X115" s="56"/>
      <c r="Y115" s="27"/>
      <c r="Z115" s="56"/>
      <c r="AA115" s="56"/>
    </row>
    <row r="116" spans="1:27" ht="15">
      <c r="A116" s="27"/>
      <c r="B116" s="27"/>
      <c r="C116" s="27"/>
      <c r="D116" s="27"/>
      <c r="E116" s="27"/>
      <c r="F116" s="27"/>
      <c r="G116" s="54"/>
      <c r="H116" s="54"/>
      <c r="I116" s="55"/>
      <c r="J116" s="54"/>
      <c r="K116" s="56"/>
      <c r="L116" s="27"/>
      <c r="M116" s="56"/>
      <c r="N116" s="56"/>
      <c r="O116" s="56"/>
      <c r="P116" s="27"/>
      <c r="Q116" s="27"/>
      <c r="R116" s="27"/>
      <c r="S116" s="27"/>
      <c r="T116" s="27"/>
      <c r="U116" s="27"/>
      <c r="V116" s="27"/>
      <c r="W116" s="54"/>
      <c r="X116" s="56"/>
      <c r="Y116" s="27"/>
      <c r="Z116" s="56"/>
      <c r="AA116" s="56"/>
    </row>
    <row r="117" spans="1:27" ht="15">
      <c r="A117" s="27"/>
      <c r="B117" s="27"/>
      <c r="C117" s="27"/>
      <c r="D117" s="27"/>
      <c r="E117" s="27"/>
      <c r="F117" s="27"/>
      <c r="G117" s="54"/>
      <c r="H117" s="54"/>
      <c r="I117" s="55"/>
      <c r="J117" s="54"/>
      <c r="K117" s="56"/>
      <c r="L117" s="27"/>
      <c r="M117" s="56"/>
      <c r="N117" s="56"/>
      <c r="O117" s="56"/>
      <c r="P117" s="27"/>
      <c r="Q117" s="27"/>
      <c r="R117" s="27"/>
      <c r="S117" s="27"/>
      <c r="T117" s="27"/>
      <c r="U117" s="27"/>
      <c r="V117" s="27"/>
      <c r="W117" s="54"/>
      <c r="X117" s="56"/>
      <c r="Y117" s="27"/>
      <c r="Z117" s="56"/>
      <c r="AA117" s="56"/>
    </row>
    <row r="118" spans="1:27" ht="15">
      <c r="A118" s="27"/>
      <c r="B118" s="27"/>
      <c r="C118" s="27"/>
      <c r="D118" s="27"/>
      <c r="E118" s="27"/>
      <c r="F118" s="27"/>
      <c r="G118" s="54"/>
      <c r="H118" s="54"/>
      <c r="I118" s="55"/>
      <c r="J118" s="54"/>
      <c r="K118" s="56"/>
      <c r="L118" s="27"/>
      <c r="M118" s="56"/>
      <c r="N118" s="56"/>
      <c r="O118" s="56"/>
      <c r="P118" s="27"/>
      <c r="Q118" s="27"/>
      <c r="R118" s="27"/>
      <c r="S118" s="27"/>
      <c r="T118" s="27"/>
      <c r="U118" s="27"/>
      <c r="V118" s="27"/>
      <c r="W118" s="54"/>
      <c r="X118" s="56"/>
      <c r="Y118" s="27"/>
      <c r="Z118" s="56"/>
      <c r="AA118" s="56"/>
    </row>
    <row r="119" spans="1:27" ht="15">
      <c r="A119" s="27"/>
      <c r="B119" s="27"/>
      <c r="C119" s="27"/>
      <c r="D119" s="27"/>
      <c r="E119" s="27"/>
      <c r="F119" s="27"/>
      <c r="G119" s="54"/>
      <c r="H119" s="54"/>
      <c r="I119" s="55"/>
      <c r="J119" s="54"/>
      <c r="K119" s="56"/>
      <c r="L119" s="27"/>
      <c r="M119" s="56"/>
      <c r="N119" s="56"/>
      <c r="O119" s="56"/>
      <c r="P119" s="27"/>
      <c r="Q119" s="27"/>
      <c r="R119" s="27"/>
      <c r="S119" s="27"/>
      <c r="T119" s="27"/>
      <c r="U119" s="27"/>
      <c r="V119" s="27"/>
      <c r="W119" s="54"/>
      <c r="X119" s="56"/>
      <c r="Y119" s="27"/>
      <c r="Z119" s="56"/>
      <c r="AA119" s="56"/>
    </row>
    <row r="120" spans="1:27" ht="15">
      <c r="A120" s="27"/>
      <c r="B120" s="27"/>
      <c r="C120" s="27"/>
      <c r="D120" s="27"/>
      <c r="E120" s="27"/>
      <c r="F120" s="27"/>
      <c r="G120" s="54"/>
      <c r="H120" s="54"/>
      <c r="I120" s="55"/>
      <c r="J120" s="54"/>
      <c r="K120" s="56"/>
      <c r="L120" s="27"/>
      <c r="M120" s="56"/>
      <c r="N120" s="56"/>
      <c r="O120" s="56"/>
      <c r="P120" s="27"/>
      <c r="Q120" s="27"/>
      <c r="R120" s="27"/>
      <c r="S120" s="27"/>
      <c r="T120" s="27"/>
      <c r="U120" s="27"/>
      <c r="V120" s="27"/>
      <c r="W120" s="54"/>
      <c r="X120" s="56"/>
      <c r="Y120" s="27"/>
      <c r="Z120" s="56"/>
      <c r="AA120" s="56"/>
    </row>
    <row r="121" spans="1:27" ht="15">
      <c r="A121" s="27"/>
      <c r="B121" s="27"/>
      <c r="C121" s="27"/>
      <c r="D121" s="27"/>
      <c r="E121" s="27"/>
      <c r="F121" s="27"/>
      <c r="G121" s="54"/>
      <c r="H121" s="54"/>
      <c r="I121" s="55"/>
      <c r="J121" s="54"/>
      <c r="K121" s="56"/>
      <c r="L121" s="27"/>
      <c r="M121" s="56"/>
      <c r="N121" s="56"/>
      <c r="O121" s="56"/>
      <c r="P121" s="27"/>
      <c r="Q121" s="27"/>
      <c r="R121" s="27"/>
      <c r="S121" s="27"/>
      <c r="T121" s="27"/>
      <c r="U121" s="27"/>
      <c r="V121" s="27"/>
      <c r="W121" s="54"/>
      <c r="X121" s="56"/>
      <c r="Y121" s="27"/>
      <c r="Z121" s="56"/>
      <c r="AA121" s="56"/>
    </row>
    <row r="122" spans="1:27" ht="15">
      <c r="A122" s="27"/>
      <c r="B122" s="27"/>
      <c r="C122" s="27"/>
      <c r="D122" s="27"/>
      <c r="E122" s="27"/>
      <c r="F122" s="27"/>
      <c r="G122" s="54"/>
      <c r="H122" s="54"/>
      <c r="I122" s="55"/>
      <c r="J122" s="54"/>
      <c r="K122" s="56"/>
      <c r="L122" s="27"/>
      <c r="M122" s="56"/>
      <c r="N122" s="56"/>
      <c r="O122" s="56"/>
      <c r="P122" s="27"/>
      <c r="Q122" s="27"/>
      <c r="R122" s="27"/>
      <c r="S122" s="27"/>
      <c r="T122" s="27"/>
      <c r="U122" s="27"/>
      <c r="V122" s="27"/>
      <c r="W122" s="54"/>
      <c r="X122" s="56"/>
      <c r="Y122" s="27"/>
      <c r="Z122" s="56"/>
      <c r="AA122" s="56"/>
    </row>
    <row r="123" spans="1:27" ht="15">
      <c r="A123" s="27"/>
      <c r="B123" s="27"/>
      <c r="C123" s="27"/>
      <c r="D123" s="27"/>
      <c r="E123" s="27"/>
      <c r="F123" s="27"/>
      <c r="G123" s="54"/>
      <c r="H123" s="54"/>
      <c r="I123" s="55"/>
      <c r="J123" s="54"/>
      <c r="K123" s="56"/>
      <c r="L123" s="27"/>
      <c r="M123" s="56"/>
      <c r="N123" s="56"/>
      <c r="O123" s="56"/>
      <c r="P123" s="27"/>
      <c r="Q123" s="27"/>
      <c r="R123" s="27"/>
      <c r="S123" s="27"/>
      <c r="T123" s="27"/>
      <c r="U123" s="27"/>
      <c r="V123" s="27"/>
      <c r="W123" s="54"/>
      <c r="X123" s="56"/>
      <c r="Y123" s="27"/>
      <c r="Z123" s="56"/>
      <c r="AA123" s="56"/>
    </row>
    <row r="124" spans="1:27" ht="15">
      <c r="A124" s="27"/>
      <c r="B124" s="27"/>
      <c r="C124" s="27"/>
      <c r="D124" s="27"/>
      <c r="E124" s="27"/>
      <c r="F124" s="27"/>
      <c r="G124" s="54"/>
      <c r="H124" s="54"/>
      <c r="I124" s="55"/>
      <c r="J124" s="54"/>
      <c r="K124" s="56"/>
      <c r="L124" s="27"/>
      <c r="M124" s="56"/>
      <c r="N124" s="56"/>
      <c r="O124" s="56"/>
      <c r="P124" s="27"/>
      <c r="Q124" s="27"/>
      <c r="R124" s="27"/>
      <c r="S124" s="27"/>
      <c r="T124" s="27"/>
      <c r="U124" s="27"/>
      <c r="V124" s="27"/>
      <c r="W124" s="54"/>
      <c r="X124" s="56"/>
      <c r="Y124" s="27"/>
      <c r="Z124" s="56"/>
      <c r="AA124" s="56"/>
    </row>
    <row r="125" spans="1:27" ht="15">
      <c r="A125" s="27"/>
      <c r="B125" s="27"/>
      <c r="C125" s="27"/>
      <c r="D125" s="27"/>
      <c r="E125" s="27"/>
      <c r="F125" s="27"/>
      <c r="G125" s="54"/>
      <c r="H125" s="54"/>
      <c r="I125" s="55"/>
      <c r="J125" s="54"/>
      <c r="K125" s="56"/>
      <c r="L125" s="27"/>
      <c r="M125" s="56"/>
      <c r="N125" s="56"/>
      <c r="O125" s="56"/>
      <c r="P125" s="27"/>
      <c r="Q125" s="27"/>
      <c r="R125" s="27"/>
      <c r="S125" s="27"/>
      <c r="T125" s="27"/>
      <c r="U125" s="27"/>
      <c r="V125" s="27"/>
      <c r="W125" s="54"/>
      <c r="X125" s="56"/>
      <c r="Y125" s="27"/>
      <c r="Z125" s="56"/>
      <c r="AA125" s="56"/>
    </row>
    <row r="126" spans="1:27" ht="15">
      <c r="A126" s="28"/>
      <c r="B126" s="28"/>
      <c r="C126" s="28"/>
      <c r="D126" s="28"/>
      <c r="E126" s="28"/>
      <c r="F126" s="28"/>
      <c r="G126" s="60"/>
      <c r="H126" s="60"/>
      <c r="I126" s="61"/>
      <c r="J126" s="60"/>
      <c r="K126" s="62"/>
      <c r="L126" s="28"/>
      <c r="M126" s="62"/>
      <c r="N126" s="62"/>
      <c r="O126" s="62"/>
      <c r="P126" s="28"/>
      <c r="Q126" s="28"/>
      <c r="R126" s="28"/>
      <c r="S126" s="28"/>
      <c r="T126" s="28"/>
      <c r="U126" s="28"/>
      <c r="V126" s="28"/>
      <c r="W126" s="60"/>
      <c r="X126" s="62"/>
      <c r="Y126" s="28"/>
      <c r="Z126" s="62"/>
      <c r="AA126" s="62"/>
    </row>
    <row r="127" spans="1:27" ht="15">
      <c r="A127" s="27"/>
      <c r="B127" s="27"/>
      <c r="C127" s="27"/>
      <c r="D127" s="27"/>
      <c r="E127" s="27"/>
      <c r="F127" s="27"/>
      <c r="G127" s="54"/>
      <c r="H127" s="54"/>
      <c r="I127" s="55"/>
      <c r="J127" s="54"/>
      <c r="K127" s="56"/>
      <c r="L127" s="27"/>
      <c r="M127" s="56"/>
      <c r="N127" s="56"/>
      <c r="O127" s="56"/>
      <c r="P127" s="27"/>
      <c r="Q127" s="27"/>
      <c r="R127" s="27"/>
      <c r="S127" s="27"/>
      <c r="T127" s="27"/>
      <c r="U127" s="27"/>
      <c r="V127" s="27"/>
      <c r="W127" s="54"/>
      <c r="X127" s="56"/>
      <c r="Y127" s="27"/>
      <c r="Z127" s="56"/>
      <c r="AA127" s="56"/>
    </row>
    <row r="128" spans="1:25" ht="15">
      <c r="A128" s="31"/>
      <c r="B128" s="31"/>
      <c r="C128" s="31"/>
      <c r="D128" s="31"/>
      <c r="E128" s="31"/>
      <c r="F128" s="31"/>
      <c r="G128" s="63"/>
      <c r="H128" s="63"/>
      <c r="I128" s="64"/>
      <c r="J128" s="63"/>
      <c r="L128" s="31"/>
      <c r="P128" s="31"/>
      <c r="Q128" s="31"/>
      <c r="R128" s="31"/>
      <c r="S128" s="31"/>
      <c r="T128" s="31"/>
      <c r="U128" s="31"/>
      <c r="V128" s="31"/>
      <c r="W128" s="63"/>
      <c r="Y128" s="31"/>
    </row>
    <row r="129" spans="1:25" ht="15">
      <c r="A129" s="31"/>
      <c r="B129" s="31"/>
      <c r="C129" s="31"/>
      <c r="D129" s="31"/>
      <c r="E129" s="31"/>
      <c r="F129" s="31"/>
      <c r="G129" s="63"/>
      <c r="H129" s="63"/>
      <c r="I129" s="64"/>
      <c r="J129" s="63"/>
      <c r="L129" s="31"/>
      <c r="P129" s="31"/>
      <c r="Q129" s="31"/>
      <c r="R129" s="31"/>
      <c r="S129" s="31"/>
      <c r="T129" s="31"/>
      <c r="U129" s="31"/>
      <c r="V129" s="31"/>
      <c r="W129" s="63"/>
      <c r="Y129" s="31"/>
    </row>
    <row r="130" spans="1:25" ht="15">
      <c r="A130" s="31"/>
      <c r="B130" s="31"/>
      <c r="C130" s="31"/>
      <c r="D130" s="31"/>
      <c r="E130" s="31"/>
      <c r="F130" s="31"/>
      <c r="G130" s="63"/>
      <c r="H130" s="63"/>
      <c r="I130" s="64"/>
      <c r="J130" s="63"/>
      <c r="L130" s="31"/>
      <c r="P130" s="31"/>
      <c r="Q130" s="31"/>
      <c r="R130" s="31"/>
      <c r="S130" s="31"/>
      <c r="T130" s="31"/>
      <c r="U130" s="31"/>
      <c r="V130" s="31"/>
      <c r="W130" s="63"/>
      <c r="Y130" s="31"/>
    </row>
    <row r="131" spans="1:25" ht="15">
      <c r="A131" s="30"/>
      <c r="B131" s="30"/>
      <c r="C131" s="30"/>
      <c r="D131" s="31"/>
      <c r="E131" s="31"/>
      <c r="F131" s="31"/>
      <c r="G131" s="63"/>
      <c r="H131" s="63"/>
      <c r="I131" s="64"/>
      <c r="J131" s="63"/>
      <c r="L131" s="31"/>
      <c r="P131" s="31"/>
      <c r="Q131" s="30"/>
      <c r="R131" s="30"/>
      <c r="S131" s="30"/>
      <c r="T131" s="31"/>
      <c r="U131" s="31"/>
      <c r="V131" s="31"/>
      <c r="W131" s="63"/>
      <c r="Y131" s="31"/>
    </row>
    <row r="132" spans="1:25" ht="15">
      <c r="A132" s="30"/>
      <c r="B132" s="30"/>
      <c r="C132" s="30"/>
      <c r="D132" s="31"/>
      <c r="E132" s="31"/>
      <c r="F132" s="31"/>
      <c r="G132" s="63"/>
      <c r="H132" s="63"/>
      <c r="I132" s="64"/>
      <c r="J132" s="63"/>
      <c r="L132" s="31"/>
      <c r="P132" s="31"/>
      <c r="Q132" s="30"/>
      <c r="R132" s="30"/>
      <c r="S132" s="30"/>
      <c r="T132" s="31"/>
      <c r="U132" s="31"/>
      <c r="V132" s="31"/>
      <c r="W132" s="63"/>
      <c r="Y132" s="31"/>
    </row>
    <row r="133" spans="1:25" ht="15">
      <c r="A133" s="30"/>
      <c r="B133" s="30"/>
      <c r="C133" s="30"/>
      <c r="D133" s="31"/>
      <c r="E133" s="31"/>
      <c r="F133" s="31"/>
      <c r="G133" s="63"/>
      <c r="H133" s="63"/>
      <c r="I133" s="64"/>
      <c r="J133" s="63"/>
      <c r="L133" s="31"/>
      <c r="P133" s="31"/>
      <c r="Q133" s="30"/>
      <c r="R133" s="30"/>
      <c r="S133" s="30"/>
      <c r="T133" s="31"/>
      <c r="U133" s="31"/>
      <c r="V133" s="31"/>
      <c r="W133" s="63"/>
      <c r="Y133" s="31"/>
    </row>
    <row r="134" spans="1:25" ht="15">
      <c r="A134" s="30"/>
      <c r="B134" s="30"/>
      <c r="C134" s="30"/>
      <c r="D134" s="31"/>
      <c r="E134" s="31"/>
      <c r="F134" s="31"/>
      <c r="G134" s="63"/>
      <c r="H134" s="63"/>
      <c r="I134" s="64"/>
      <c r="J134" s="63"/>
      <c r="L134" s="31"/>
      <c r="P134" s="31"/>
      <c r="Q134" s="30"/>
      <c r="R134" s="30"/>
      <c r="S134" s="30"/>
      <c r="T134" s="31"/>
      <c r="U134" s="31"/>
      <c r="V134" s="31"/>
      <c r="W134" s="63"/>
      <c r="Y134" s="31"/>
    </row>
    <row r="135" spans="1:25" ht="15">
      <c r="A135" s="31"/>
      <c r="B135" s="31"/>
      <c r="C135" s="31"/>
      <c r="D135" s="31"/>
      <c r="E135" s="31"/>
      <c r="F135" s="31"/>
      <c r="G135" s="63"/>
      <c r="H135" s="63"/>
      <c r="I135" s="64"/>
      <c r="J135" s="63"/>
      <c r="L135" s="31"/>
      <c r="P135" s="31"/>
      <c r="Q135" s="31"/>
      <c r="R135" s="31"/>
      <c r="S135" s="31"/>
      <c r="T135" s="31"/>
      <c r="U135" s="31"/>
      <c r="V135" s="31"/>
      <c r="W135" s="63"/>
      <c r="Y135" s="31"/>
    </row>
    <row r="136" spans="1:25" ht="15">
      <c r="A136" s="31"/>
      <c r="B136" s="31"/>
      <c r="C136" s="31"/>
      <c r="D136" s="31"/>
      <c r="E136" s="31"/>
      <c r="F136" s="31"/>
      <c r="G136" s="63"/>
      <c r="H136" s="63"/>
      <c r="I136" s="64"/>
      <c r="J136" s="63"/>
      <c r="L136" s="31"/>
      <c r="P136" s="31"/>
      <c r="Q136" s="31"/>
      <c r="R136" s="31"/>
      <c r="S136" s="31"/>
      <c r="T136" s="31"/>
      <c r="U136" s="31"/>
      <c r="V136" s="31"/>
      <c r="W136" s="63"/>
      <c r="Y136" s="31"/>
    </row>
    <row r="137" spans="1:25" ht="15">
      <c r="A137" s="31"/>
      <c r="B137" s="31"/>
      <c r="C137" s="31"/>
      <c r="D137" s="31"/>
      <c r="E137" s="31"/>
      <c r="F137" s="31"/>
      <c r="G137" s="63"/>
      <c r="H137" s="63"/>
      <c r="I137" s="64"/>
      <c r="J137" s="63"/>
      <c r="L137" s="31"/>
      <c r="P137" s="31"/>
      <c r="Q137" s="31"/>
      <c r="R137" s="31"/>
      <c r="S137" s="31"/>
      <c r="T137" s="31"/>
      <c r="U137" s="31"/>
      <c r="V137" s="31"/>
      <c r="W137" s="63"/>
      <c r="Y137" s="31"/>
    </row>
    <row r="138" spans="1:25" ht="15">
      <c r="A138" s="31"/>
      <c r="B138" s="31"/>
      <c r="C138" s="31"/>
      <c r="D138" s="31"/>
      <c r="E138" s="31"/>
      <c r="F138" s="31"/>
      <c r="G138" s="63"/>
      <c r="H138" s="63"/>
      <c r="I138" s="64"/>
      <c r="J138" s="63"/>
      <c r="L138" s="31"/>
      <c r="P138" s="31"/>
      <c r="Q138" s="31"/>
      <c r="R138" s="31"/>
      <c r="S138" s="31"/>
      <c r="T138" s="31"/>
      <c r="U138" s="31"/>
      <c r="V138" s="31"/>
      <c r="W138" s="63"/>
      <c r="Y138" s="31"/>
    </row>
    <row r="139" spans="1:25" ht="15">
      <c r="A139" s="31"/>
      <c r="B139" s="31"/>
      <c r="C139" s="31"/>
      <c r="D139" s="31"/>
      <c r="E139" s="31"/>
      <c r="F139" s="31"/>
      <c r="G139" s="63"/>
      <c r="H139" s="63"/>
      <c r="I139" s="64"/>
      <c r="J139" s="63"/>
      <c r="L139" s="31"/>
      <c r="P139" s="31"/>
      <c r="Q139" s="31"/>
      <c r="R139" s="31"/>
      <c r="S139" s="31"/>
      <c r="T139" s="31"/>
      <c r="U139" s="31"/>
      <c r="V139" s="31"/>
      <c r="W139" s="63"/>
      <c r="Y139" s="31"/>
    </row>
    <row r="140" spans="1:25" ht="15">
      <c r="A140" s="31"/>
      <c r="B140" s="31"/>
      <c r="C140" s="31"/>
      <c r="D140" s="31"/>
      <c r="E140" s="31"/>
      <c r="F140" s="31"/>
      <c r="G140" s="63"/>
      <c r="H140" s="63"/>
      <c r="I140" s="64"/>
      <c r="J140" s="63"/>
      <c r="L140" s="31"/>
      <c r="P140" s="31"/>
      <c r="Q140" s="31"/>
      <c r="R140" s="31"/>
      <c r="S140" s="31"/>
      <c r="T140" s="31"/>
      <c r="U140" s="31"/>
      <c r="V140" s="31"/>
      <c r="W140" s="63"/>
      <c r="Y140" s="31"/>
    </row>
    <row r="141" spans="1:25" ht="15">
      <c r="A141" s="31"/>
      <c r="B141" s="31"/>
      <c r="C141" s="31"/>
      <c r="D141" s="31"/>
      <c r="E141" s="31"/>
      <c r="F141" s="31"/>
      <c r="G141" s="63"/>
      <c r="H141" s="63"/>
      <c r="I141" s="64"/>
      <c r="J141" s="63"/>
      <c r="L141" s="31"/>
      <c r="P141" s="31"/>
      <c r="Q141" s="31"/>
      <c r="R141" s="31"/>
      <c r="S141" s="31"/>
      <c r="T141" s="31"/>
      <c r="U141" s="31"/>
      <c r="V141" s="31"/>
      <c r="W141" s="63"/>
      <c r="Y141" s="31"/>
    </row>
    <row r="142" spans="1:25" ht="15">
      <c r="A142" s="31"/>
      <c r="B142" s="31"/>
      <c r="C142" s="31"/>
      <c r="D142" s="31"/>
      <c r="E142" s="31"/>
      <c r="F142" s="31"/>
      <c r="G142" s="63"/>
      <c r="H142" s="63"/>
      <c r="I142" s="64"/>
      <c r="J142" s="63"/>
      <c r="L142" s="31"/>
      <c r="P142" s="31"/>
      <c r="Q142" s="31"/>
      <c r="R142" s="31"/>
      <c r="S142" s="31"/>
      <c r="T142" s="31"/>
      <c r="U142" s="31"/>
      <c r="V142" s="31"/>
      <c r="W142" s="63"/>
      <c r="Y142" s="31"/>
    </row>
    <row r="143" spans="1:25" ht="15">
      <c r="A143" s="31"/>
      <c r="B143" s="31"/>
      <c r="C143" s="31"/>
      <c r="D143" s="31"/>
      <c r="E143" s="31"/>
      <c r="F143" s="31"/>
      <c r="G143" s="63"/>
      <c r="H143" s="63"/>
      <c r="I143" s="64"/>
      <c r="J143" s="63"/>
      <c r="L143" s="31"/>
      <c r="P143" s="31"/>
      <c r="Q143" s="31"/>
      <c r="R143" s="31"/>
      <c r="S143" s="31"/>
      <c r="T143" s="31"/>
      <c r="U143" s="31"/>
      <c r="V143" s="31"/>
      <c r="W143" s="63"/>
      <c r="Y143" s="31"/>
    </row>
    <row r="144" spans="1:25" ht="15">
      <c r="A144" s="31"/>
      <c r="B144" s="31"/>
      <c r="C144" s="31"/>
      <c r="D144" s="31"/>
      <c r="E144" s="31"/>
      <c r="F144" s="31"/>
      <c r="G144" s="63"/>
      <c r="H144" s="63"/>
      <c r="I144" s="64"/>
      <c r="J144" s="63"/>
      <c r="L144" s="31"/>
      <c r="P144" s="31"/>
      <c r="Q144" s="31"/>
      <c r="R144" s="31"/>
      <c r="S144" s="31"/>
      <c r="T144" s="31"/>
      <c r="U144" s="31"/>
      <c r="V144" s="31"/>
      <c r="W144" s="63"/>
      <c r="Y144" s="31"/>
    </row>
    <row r="145" spans="1:25" ht="15">
      <c r="A145" s="31"/>
      <c r="B145" s="31"/>
      <c r="C145" s="31"/>
      <c r="D145" s="31"/>
      <c r="E145" s="31"/>
      <c r="F145" s="31"/>
      <c r="G145" s="63"/>
      <c r="H145" s="63"/>
      <c r="I145" s="64"/>
      <c r="J145" s="63"/>
      <c r="L145" s="31"/>
      <c r="P145" s="31"/>
      <c r="Q145" s="31"/>
      <c r="R145" s="31"/>
      <c r="S145" s="31"/>
      <c r="T145" s="31"/>
      <c r="U145" s="31"/>
      <c r="V145" s="31"/>
      <c r="W145" s="63"/>
      <c r="Y145" s="31"/>
    </row>
    <row r="146" spans="1:25" ht="15">
      <c r="A146" s="31"/>
      <c r="B146" s="31"/>
      <c r="C146" s="31"/>
      <c r="D146" s="31"/>
      <c r="E146" s="31"/>
      <c r="F146" s="31"/>
      <c r="G146" s="63"/>
      <c r="H146" s="63"/>
      <c r="I146" s="64"/>
      <c r="J146" s="63"/>
      <c r="L146" s="31"/>
      <c r="P146" s="31"/>
      <c r="Q146" s="31"/>
      <c r="R146" s="31"/>
      <c r="S146" s="31"/>
      <c r="T146" s="31"/>
      <c r="U146" s="31"/>
      <c r="V146" s="31"/>
      <c r="W146" s="63"/>
      <c r="Y146" s="31"/>
    </row>
    <row r="147" spans="1:25" ht="15">
      <c r="A147" s="31"/>
      <c r="B147" s="31"/>
      <c r="C147" s="31"/>
      <c r="D147" s="31"/>
      <c r="E147" s="31"/>
      <c r="F147" s="31"/>
      <c r="G147" s="63"/>
      <c r="H147" s="63"/>
      <c r="I147" s="64"/>
      <c r="J147" s="63"/>
      <c r="L147" s="31"/>
      <c r="P147" s="31"/>
      <c r="Q147" s="31"/>
      <c r="R147" s="31"/>
      <c r="S147" s="31"/>
      <c r="T147" s="31"/>
      <c r="U147" s="31"/>
      <c r="V147" s="31"/>
      <c r="W147" s="63"/>
      <c r="Y147" s="31"/>
    </row>
    <row r="148" spans="1:25" ht="15">
      <c r="A148" s="31"/>
      <c r="B148" s="31"/>
      <c r="C148" s="31"/>
      <c r="D148" s="31"/>
      <c r="E148" s="31"/>
      <c r="F148" s="31"/>
      <c r="G148" s="63"/>
      <c r="H148" s="63"/>
      <c r="I148" s="64"/>
      <c r="J148" s="63"/>
      <c r="L148" s="31"/>
      <c r="P148" s="31"/>
      <c r="Q148" s="31"/>
      <c r="R148" s="31"/>
      <c r="S148" s="31"/>
      <c r="T148" s="31"/>
      <c r="U148" s="31"/>
      <c r="V148" s="31"/>
      <c r="W148" s="63"/>
      <c r="Y148" s="31"/>
    </row>
    <row r="149" spans="1:25" ht="15">
      <c r="A149" s="31"/>
      <c r="B149" s="31"/>
      <c r="C149" s="31"/>
      <c r="D149" s="31"/>
      <c r="E149" s="31"/>
      <c r="F149" s="31"/>
      <c r="G149" s="63"/>
      <c r="H149" s="63"/>
      <c r="I149" s="64"/>
      <c r="J149" s="63"/>
      <c r="L149" s="31"/>
      <c r="P149" s="31"/>
      <c r="Q149" s="31"/>
      <c r="R149" s="31"/>
      <c r="S149" s="31"/>
      <c r="T149" s="31"/>
      <c r="U149" s="31"/>
      <c r="V149" s="31"/>
      <c r="W149" s="63"/>
      <c r="Y149" s="31"/>
    </row>
    <row r="150" spans="1:25" ht="15">
      <c r="A150" s="31"/>
      <c r="B150" s="31"/>
      <c r="C150" s="31"/>
      <c r="D150" s="31"/>
      <c r="E150" s="31"/>
      <c r="F150" s="31"/>
      <c r="G150" s="63"/>
      <c r="H150" s="63"/>
      <c r="I150" s="64"/>
      <c r="J150" s="63"/>
      <c r="L150" s="31"/>
      <c r="P150" s="31"/>
      <c r="Q150" s="31"/>
      <c r="R150" s="31"/>
      <c r="S150" s="31"/>
      <c r="T150" s="31"/>
      <c r="U150" s="31"/>
      <c r="V150" s="31"/>
      <c r="W150" s="63"/>
      <c r="Y150" s="31"/>
    </row>
    <row r="151" spans="1:25" ht="15">
      <c r="A151" s="31"/>
      <c r="B151" s="31"/>
      <c r="C151" s="31"/>
      <c r="D151" s="31"/>
      <c r="E151" s="31"/>
      <c r="F151" s="31"/>
      <c r="G151" s="63"/>
      <c r="H151" s="63"/>
      <c r="I151" s="64"/>
      <c r="J151" s="63"/>
      <c r="L151" s="31"/>
      <c r="P151" s="31"/>
      <c r="Q151" s="31"/>
      <c r="R151" s="31"/>
      <c r="S151" s="31"/>
      <c r="T151" s="31"/>
      <c r="U151" s="31"/>
      <c r="V151" s="31"/>
      <c r="W151" s="63"/>
      <c r="Y151" s="31"/>
    </row>
    <row r="152" spans="1:25" ht="15">
      <c r="A152" s="31"/>
      <c r="B152" s="31"/>
      <c r="C152" s="31"/>
      <c r="D152" s="31"/>
      <c r="E152" s="31"/>
      <c r="F152" s="31"/>
      <c r="G152" s="63"/>
      <c r="H152" s="63"/>
      <c r="I152" s="64"/>
      <c r="J152" s="63"/>
      <c r="L152" s="31"/>
      <c r="P152" s="31"/>
      <c r="Q152" s="31"/>
      <c r="R152" s="31"/>
      <c r="S152" s="31"/>
      <c r="T152" s="31"/>
      <c r="U152" s="31"/>
      <c r="V152" s="31"/>
      <c r="W152" s="63"/>
      <c r="Y152" s="31"/>
    </row>
    <row r="153" spans="1:25" ht="15">
      <c r="A153" s="31"/>
      <c r="B153" s="31"/>
      <c r="C153" s="31"/>
      <c r="D153" s="31"/>
      <c r="E153" s="31"/>
      <c r="F153" s="31"/>
      <c r="G153" s="63"/>
      <c r="H153" s="63"/>
      <c r="I153" s="64"/>
      <c r="J153" s="63"/>
      <c r="L153" s="31"/>
      <c r="P153" s="31"/>
      <c r="Q153" s="31"/>
      <c r="R153" s="31"/>
      <c r="S153" s="31"/>
      <c r="T153" s="31"/>
      <c r="U153" s="31"/>
      <c r="V153" s="31"/>
      <c r="W153" s="63"/>
      <c r="Y153" s="31"/>
    </row>
    <row r="154" spans="1:25" ht="15">
      <c r="A154" s="31"/>
      <c r="B154" s="31"/>
      <c r="C154" s="31"/>
      <c r="D154" s="31"/>
      <c r="E154" s="31"/>
      <c r="F154" s="31"/>
      <c r="G154" s="63"/>
      <c r="H154" s="63"/>
      <c r="I154" s="64"/>
      <c r="J154" s="63"/>
      <c r="L154" s="31"/>
      <c r="P154" s="31"/>
      <c r="Q154" s="31"/>
      <c r="R154" s="31"/>
      <c r="S154" s="31"/>
      <c r="T154" s="31"/>
      <c r="U154" s="31"/>
      <c r="V154" s="31"/>
      <c r="W154" s="63"/>
      <c r="Y154" s="31"/>
    </row>
    <row r="155" spans="1:25" ht="15">
      <c r="A155" s="31"/>
      <c r="B155" s="31"/>
      <c r="C155" s="31"/>
      <c r="D155" s="31"/>
      <c r="E155" s="31"/>
      <c r="F155" s="31"/>
      <c r="G155" s="63"/>
      <c r="H155" s="63"/>
      <c r="I155" s="64"/>
      <c r="J155" s="63"/>
      <c r="L155" s="31"/>
      <c r="P155" s="31"/>
      <c r="Q155" s="31"/>
      <c r="R155" s="31"/>
      <c r="S155" s="31"/>
      <c r="T155" s="31"/>
      <c r="U155" s="31"/>
      <c r="V155" s="31"/>
      <c r="W155" s="63"/>
      <c r="Y155" s="31"/>
    </row>
    <row r="156" spans="1:25" ht="15">
      <c r="A156" s="31"/>
      <c r="B156" s="31"/>
      <c r="C156" s="31"/>
      <c r="D156" s="31"/>
      <c r="E156" s="31"/>
      <c r="F156" s="31"/>
      <c r="G156" s="63"/>
      <c r="H156" s="63"/>
      <c r="I156" s="64"/>
      <c r="J156" s="63"/>
      <c r="L156" s="31"/>
      <c r="P156" s="31"/>
      <c r="Q156" s="31"/>
      <c r="R156" s="31"/>
      <c r="S156" s="31"/>
      <c r="T156" s="31"/>
      <c r="U156" s="31"/>
      <c r="V156" s="31"/>
      <c r="W156" s="63"/>
      <c r="Y156" s="31"/>
    </row>
    <row r="157" spans="1:25" ht="15">
      <c r="A157" s="31"/>
      <c r="B157" s="31"/>
      <c r="C157" s="31"/>
      <c r="D157" s="31"/>
      <c r="E157" s="31"/>
      <c r="F157" s="31"/>
      <c r="G157" s="63"/>
      <c r="H157" s="63"/>
      <c r="I157" s="64"/>
      <c r="J157" s="63"/>
      <c r="L157" s="31"/>
      <c r="P157" s="31"/>
      <c r="Q157" s="31"/>
      <c r="R157" s="31"/>
      <c r="S157" s="31"/>
      <c r="T157" s="31"/>
      <c r="U157" s="31"/>
      <c r="V157" s="31"/>
      <c r="W157" s="63"/>
      <c r="Y157" s="31"/>
    </row>
    <row r="158" spans="1:25" ht="15">
      <c r="A158" s="31"/>
      <c r="B158" s="31"/>
      <c r="C158" s="31"/>
      <c r="D158" s="31"/>
      <c r="E158" s="31"/>
      <c r="F158" s="31"/>
      <c r="G158" s="63"/>
      <c r="H158" s="63"/>
      <c r="I158" s="64"/>
      <c r="J158" s="63"/>
      <c r="L158" s="31"/>
      <c r="P158" s="31"/>
      <c r="Q158" s="31"/>
      <c r="R158" s="31"/>
      <c r="S158" s="31"/>
      <c r="T158" s="31"/>
      <c r="U158" s="31"/>
      <c r="V158" s="31"/>
      <c r="W158" s="63"/>
      <c r="Y158" s="31"/>
    </row>
    <row r="159" spans="1:25" ht="15">
      <c r="A159" s="31"/>
      <c r="B159" s="31"/>
      <c r="C159" s="31"/>
      <c r="D159" s="31"/>
      <c r="E159" s="31"/>
      <c r="F159" s="31"/>
      <c r="G159" s="63"/>
      <c r="H159" s="63"/>
      <c r="I159" s="64"/>
      <c r="J159" s="63"/>
      <c r="L159" s="31"/>
      <c r="P159" s="31"/>
      <c r="Q159" s="31"/>
      <c r="R159" s="31"/>
      <c r="S159" s="31"/>
      <c r="T159" s="31"/>
      <c r="U159" s="31"/>
      <c r="V159" s="31"/>
      <c r="W159" s="63"/>
      <c r="Y159" s="31"/>
    </row>
    <row r="160" spans="1:25" ht="15">
      <c r="A160" s="31"/>
      <c r="B160" s="31"/>
      <c r="C160" s="31"/>
      <c r="D160" s="31"/>
      <c r="E160" s="31"/>
      <c r="F160" s="31"/>
      <c r="G160" s="63"/>
      <c r="H160" s="63"/>
      <c r="I160" s="64"/>
      <c r="J160" s="63"/>
      <c r="L160" s="31"/>
      <c r="P160" s="31"/>
      <c r="Q160" s="31"/>
      <c r="R160" s="31"/>
      <c r="S160" s="31"/>
      <c r="T160" s="31"/>
      <c r="U160" s="31"/>
      <c r="V160" s="31"/>
      <c r="W160" s="63"/>
      <c r="Y160" s="31"/>
    </row>
    <row r="161" spans="1:25" ht="15">
      <c r="A161" s="31"/>
      <c r="B161" s="31"/>
      <c r="C161" s="31"/>
      <c r="D161" s="31"/>
      <c r="E161" s="31"/>
      <c r="F161" s="31"/>
      <c r="G161" s="63"/>
      <c r="H161" s="63"/>
      <c r="I161" s="64"/>
      <c r="J161" s="63"/>
      <c r="L161" s="31"/>
      <c r="P161" s="31"/>
      <c r="Q161" s="31"/>
      <c r="R161" s="31"/>
      <c r="S161" s="31"/>
      <c r="T161" s="31"/>
      <c r="U161" s="31"/>
      <c r="V161" s="31"/>
      <c r="W161" s="63"/>
      <c r="Y161" s="31"/>
    </row>
    <row r="162" spans="1:25" ht="15">
      <c r="A162" s="31"/>
      <c r="B162" s="31"/>
      <c r="C162" s="31"/>
      <c r="D162" s="31"/>
      <c r="E162" s="31"/>
      <c r="F162" s="31"/>
      <c r="G162" s="63"/>
      <c r="H162" s="63"/>
      <c r="I162" s="64"/>
      <c r="J162" s="63"/>
      <c r="L162" s="31"/>
      <c r="P162" s="31"/>
      <c r="Q162" s="31"/>
      <c r="R162" s="31"/>
      <c r="S162" s="31"/>
      <c r="T162" s="31"/>
      <c r="U162" s="31"/>
      <c r="V162" s="31"/>
      <c r="W162" s="63"/>
      <c r="Y162" s="31"/>
    </row>
    <row r="163" spans="1:25" ht="15">
      <c r="A163" s="31"/>
      <c r="B163" s="31"/>
      <c r="C163" s="31"/>
      <c r="D163" s="31"/>
      <c r="E163" s="31"/>
      <c r="F163" s="31"/>
      <c r="G163" s="63"/>
      <c r="H163" s="63"/>
      <c r="I163" s="64"/>
      <c r="J163" s="63"/>
      <c r="L163" s="31"/>
      <c r="P163" s="31"/>
      <c r="Q163" s="31"/>
      <c r="R163" s="31"/>
      <c r="S163" s="31"/>
      <c r="T163" s="31"/>
      <c r="U163" s="31"/>
      <c r="V163" s="31"/>
      <c r="W163" s="63"/>
      <c r="Y163" s="31"/>
    </row>
    <row r="164" spans="1:25" ht="15">
      <c r="A164" s="31"/>
      <c r="B164" s="31"/>
      <c r="C164" s="31"/>
      <c r="D164" s="31"/>
      <c r="E164" s="31"/>
      <c r="F164" s="31"/>
      <c r="G164" s="63"/>
      <c r="H164" s="63"/>
      <c r="I164" s="64"/>
      <c r="J164" s="63"/>
      <c r="L164" s="31"/>
      <c r="P164" s="31"/>
      <c r="Q164" s="31"/>
      <c r="R164" s="31"/>
      <c r="S164" s="31"/>
      <c r="T164" s="31"/>
      <c r="U164" s="31"/>
      <c r="V164" s="31"/>
      <c r="W164" s="63"/>
      <c r="Y164" s="31"/>
    </row>
    <row r="165" spans="1:25" ht="15">
      <c r="A165" s="31"/>
      <c r="B165" s="31"/>
      <c r="C165" s="31"/>
      <c r="D165" s="31"/>
      <c r="E165" s="31"/>
      <c r="F165" s="31"/>
      <c r="G165" s="63"/>
      <c r="H165" s="63"/>
      <c r="I165" s="64"/>
      <c r="J165" s="63"/>
      <c r="L165" s="31"/>
      <c r="P165" s="31"/>
      <c r="Q165" s="31"/>
      <c r="R165" s="31"/>
      <c r="S165" s="31"/>
      <c r="T165" s="31"/>
      <c r="U165" s="31"/>
      <c r="V165" s="31"/>
      <c r="W165" s="63"/>
      <c r="Y165" s="31"/>
    </row>
    <row r="166" spans="1:25" ht="15">
      <c r="A166" s="31"/>
      <c r="B166" s="31"/>
      <c r="C166" s="31"/>
      <c r="D166" s="31"/>
      <c r="E166" s="31"/>
      <c r="F166" s="31"/>
      <c r="G166" s="63"/>
      <c r="H166" s="63"/>
      <c r="I166" s="64"/>
      <c r="J166" s="63"/>
      <c r="L166" s="31"/>
      <c r="P166" s="31"/>
      <c r="Q166" s="31"/>
      <c r="R166" s="31"/>
      <c r="S166" s="31"/>
      <c r="T166" s="31"/>
      <c r="U166" s="31"/>
      <c r="V166" s="31"/>
      <c r="W166" s="63"/>
      <c r="Y166" s="31"/>
    </row>
    <row r="167" spans="1:25" ht="15">
      <c r="A167" s="31"/>
      <c r="B167" s="31"/>
      <c r="C167" s="31"/>
      <c r="D167" s="31"/>
      <c r="E167" s="31"/>
      <c r="F167" s="31"/>
      <c r="G167" s="63"/>
      <c r="H167" s="63"/>
      <c r="I167" s="64"/>
      <c r="J167" s="63"/>
      <c r="L167" s="31"/>
      <c r="P167" s="31"/>
      <c r="Q167" s="31"/>
      <c r="R167" s="31"/>
      <c r="S167" s="31"/>
      <c r="T167" s="31"/>
      <c r="U167" s="31"/>
      <c r="V167" s="31"/>
      <c r="W167" s="63"/>
      <c r="Y167" s="31"/>
    </row>
    <row r="168" spans="1:25" ht="15">
      <c r="A168" s="31"/>
      <c r="B168" s="31"/>
      <c r="C168" s="31"/>
      <c r="D168" s="31"/>
      <c r="E168" s="31"/>
      <c r="F168" s="31"/>
      <c r="G168" s="63"/>
      <c r="H168" s="63"/>
      <c r="I168" s="64"/>
      <c r="J168" s="63"/>
      <c r="L168" s="31"/>
      <c r="P168" s="31"/>
      <c r="Q168" s="31"/>
      <c r="R168" s="31"/>
      <c r="S168" s="31"/>
      <c r="T168" s="31"/>
      <c r="U168" s="31"/>
      <c r="V168" s="31"/>
      <c r="W168" s="63"/>
      <c r="Y168" s="31"/>
    </row>
    <row r="169" spans="1:27" ht="15">
      <c r="A169" s="28"/>
      <c r="B169" s="28"/>
      <c r="C169" s="28"/>
      <c r="D169" s="28"/>
      <c r="E169" s="28"/>
      <c r="F169" s="28"/>
      <c r="G169" s="60"/>
      <c r="H169" s="60"/>
      <c r="I169" s="61"/>
      <c r="J169" s="60"/>
      <c r="K169" s="62"/>
      <c r="L169" s="28"/>
      <c r="M169" s="62"/>
      <c r="N169" s="62"/>
      <c r="O169" s="62"/>
      <c r="P169" s="28"/>
      <c r="Q169" s="28"/>
      <c r="R169" s="28"/>
      <c r="S169" s="28"/>
      <c r="T169" s="28"/>
      <c r="U169" s="28"/>
      <c r="V169" s="28"/>
      <c r="W169" s="60"/>
      <c r="X169" s="62"/>
      <c r="Y169" s="28"/>
      <c r="Z169" s="62"/>
      <c r="AA169" s="62"/>
    </row>
    <row r="170" spans="1:27" ht="15">
      <c r="A170" s="27"/>
      <c r="B170" s="27"/>
      <c r="C170" s="27"/>
      <c r="D170" s="27"/>
      <c r="E170" s="27"/>
      <c r="F170" s="27"/>
      <c r="G170" s="54"/>
      <c r="H170" s="54"/>
      <c r="I170" s="55"/>
      <c r="J170" s="54"/>
      <c r="K170" s="56"/>
      <c r="L170" s="27"/>
      <c r="M170" s="56"/>
      <c r="N170" s="56"/>
      <c r="O170" s="56"/>
      <c r="P170" s="27"/>
      <c r="Q170" s="27"/>
      <c r="R170" s="27"/>
      <c r="S170" s="27"/>
      <c r="T170" s="27"/>
      <c r="U170" s="27"/>
      <c r="V170" s="27"/>
      <c r="W170" s="54"/>
      <c r="X170" s="56"/>
      <c r="Y170" s="27"/>
      <c r="Z170" s="56"/>
      <c r="AA170" s="56"/>
    </row>
    <row r="171" spans="1:25" ht="15">
      <c r="A171" s="31"/>
      <c r="B171" s="31"/>
      <c r="C171" s="31"/>
      <c r="D171" s="31"/>
      <c r="E171" s="31"/>
      <c r="F171" s="31"/>
      <c r="G171" s="63"/>
      <c r="H171" s="63"/>
      <c r="I171" s="64"/>
      <c r="J171" s="63"/>
      <c r="L171" s="31"/>
      <c r="P171" s="31"/>
      <c r="Q171" s="31"/>
      <c r="R171" s="31"/>
      <c r="S171" s="31"/>
      <c r="T171" s="31"/>
      <c r="U171" s="31"/>
      <c r="V171" s="31"/>
      <c r="W171" s="63"/>
      <c r="Y171" s="31"/>
    </row>
    <row r="172" spans="1:25" ht="15">
      <c r="A172" s="31"/>
      <c r="B172" s="31"/>
      <c r="C172" s="31"/>
      <c r="D172" s="31"/>
      <c r="E172" s="31"/>
      <c r="F172" s="31"/>
      <c r="G172" s="63"/>
      <c r="H172" s="63"/>
      <c r="I172" s="64"/>
      <c r="J172" s="63"/>
      <c r="L172" s="31"/>
      <c r="P172" s="31"/>
      <c r="Q172" s="31"/>
      <c r="R172" s="31"/>
      <c r="S172" s="31"/>
      <c r="T172" s="31"/>
      <c r="U172" s="31"/>
      <c r="V172" s="31"/>
      <c r="W172" s="63"/>
      <c r="Y172" s="31"/>
    </row>
    <row r="173" spans="1:25" ht="15">
      <c r="A173" s="31"/>
      <c r="B173" s="31"/>
      <c r="C173" s="31"/>
      <c r="D173" s="31"/>
      <c r="E173" s="31"/>
      <c r="F173" s="31"/>
      <c r="G173" s="63"/>
      <c r="H173" s="63"/>
      <c r="I173" s="64"/>
      <c r="J173" s="63"/>
      <c r="L173" s="31"/>
      <c r="P173" s="31"/>
      <c r="Q173" s="31"/>
      <c r="R173" s="31"/>
      <c r="S173" s="31"/>
      <c r="T173" s="31"/>
      <c r="U173" s="31"/>
      <c r="V173" s="31"/>
      <c r="W173" s="63"/>
      <c r="Y173" s="31"/>
    </row>
    <row r="174" spans="1:25" ht="15">
      <c r="A174" s="31"/>
      <c r="B174" s="31"/>
      <c r="C174" s="31"/>
      <c r="D174" s="31"/>
      <c r="E174" s="31"/>
      <c r="F174" s="31"/>
      <c r="G174" s="63"/>
      <c r="H174" s="63"/>
      <c r="I174" s="64"/>
      <c r="J174" s="63"/>
      <c r="L174" s="31"/>
      <c r="P174" s="31"/>
      <c r="Q174" s="31"/>
      <c r="R174" s="31"/>
      <c r="S174" s="31"/>
      <c r="T174" s="31"/>
      <c r="U174" s="31"/>
      <c r="V174" s="31"/>
      <c r="W174" s="63"/>
      <c r="Y174" s="31"/>
    </row>
    <row r="175" spans="1:25" ht="15">
      <c r="A175" s="31"/>
      <c r="B175" s="31"/>
      <c r="C175" s="31"/>
      <c r="D175" s="31"/>
      <c r="E175" s="31"/>
      <c r="F175" s="31"/>
      <c r="G175" s="63"/>
      <c r="H175" s="63"/>
      <c r="I175" s="64"/>
      <c r="J175" s="63"/>
      <c r="L175" s="31"/>
      <c r="P175" s="31"/>
      <c r="Q175" s="31"/>
      <c r="R175" s="31"/>
      <c r="S175" s="31"/>
      <c r="T175" s="31"/>
      <c r="U175" s="31"/>
      <c r="V175" s="31"/>
      <c r="W175" s="63"/>
      <c r="Y175" s="31"/>
    </row>
    <row r="176" spans="1:25" ht="15">
      <c r="A176" s="31"/>
      <c r="B176" s="31"/>
      <c r="C176" s="31"/>
      <c r="D176" s="31"/>
      <c r="E176" s="31"/>
      <c r="F176" s="31"/>
      <c r="G176" s="63"/>
      <c r="H176" s="63"/>
      <c r="I176" s="64"/>
      <c r="J176" s="63"/>
      <c r="L176" s="31"/>
      <c r="P176" s="31"/>
      <c r="Q176" s="31"/>
      <c r="R176" s="31"/>
      <c r="S176" s="31"/>
      <c r="T176" s="31"/>
      <c r="U176" s="31"/>
      <c r="V176" s="31"/>
      <c r="W176" s="63"/>
      <c r="Y176" s="31"/>
    </row>
    <row r="177" spans="1:25" ht="15">
      <c r="A177" s="31"/>
      <c r="B177" s="31"/>
      <c r="C177" s="31"/>
      <c r="D177" s="31"/>
      <c r="E177" s="31"/>
      <c r="F177" s="31"/>
      <c r="G177" s="63"/>
      <c r="H177" s="63"/>
      <c r="I177" s="64"/>
      <c r="J177" s="63"/>
      <c r="L177" s="31"/>
      <c r="P177" s="31"/>
      <c r="Q177" s="31"/>
      <c r="R177" s="31"/>
      <c r="S177" s="31"/>
      <c r="T177" s="31"/>
      <c r="U177" s="31"/>
      <c r="V177" s="31"/>
      <c r="W177" s="63"/>
      <c r="Y177" s="31"/>
    </row>
    <row r="178" spans="1:25" ht="15">
      <c r="A178" s="31"/>
      <c r="B178" s="31"/>
      <c r="C178" s="31"/>
      <c r="D178" s="31"/>
      <c r="E178" s="31"/>
      <c r="F178" s="31"/>
      <c r="G178" s="63"/>
      <c r="H178" s="63"/>
      <c r="I178" s="64"/>
      <c r="J178" s="63"/>
      <c r="L178" s="31"/>
      <c r="P178" s="31"/>
      <c r="Q178" s="31"/>
      <c r="R178" s="31"/>
      <c r="S178" s="31"/>
      <c r="T178" s="31"/>
      <c r="U178" s="31"/>
      <c r="V178" s="31"/>
      <c r="W178" s="63"/>
      <c r="Y178" s="31"/>
    </row>
    <row r="179" spans="1:25" ht="15">
      <c r="A179" s="31"/>
      <c r="B179" s="31"/>
      <c r="C179" s="31"/>
      <c r="D179" s="31"/>
      <c r="E179" s="31"/>
      <c r="F179" s="31"/>
      <c r="G179" s="63"/>
      <c r="H179" s="63"/>
      <c r="I179" s="64"/>
      <c r="J179" s="63"/>
      <c r="L179" s="31"/>
      <c r="P179" s="31"/>
      <c r="Q179" s="31"/>
      <c r="R179" s="31"/>
      <c r="S179" s="31"/>
      <c r="T179" s="31"/>
      <c r="U179" s="31"/>
      <c r="V179" s="31"/>
      <c r="W179" s="63"/>
      <c r="Y179" s="31"/>
    </row>
    <row r="180" spans="1:25" ht="15">
      <c r="A180" s="31"/>
      <c r="B180" s="31"/>
      <c r="C180" s="31"/>
      <c r="D180" s="31"/>
      <c r="E180" s="31"/>
      <c r="F180" s="31"/>
      <c r="G180" s="63"/>
      <c r="H180" s="63"/>
      <c r="I180" s="64"/>
      <c r="J180" s="63"/>
      <c r="L180" s="31"/>
      <c r="P180" s="31"/>
      <c r="Q180" s="31"/>
      <c r="R180" s="31"/>
      <c r="S180" s="31"/>
      <c r="T180" s="31"/>
      <c r="U180" s="31"/>
      <c r="V180" s="31"/>
      <c r="W180" s="63"/>
      <c r="Y180" s="31"/>
    </row>
    <row r="181" spans="1:25" ht="15">
      <c r="A181" s="31"/>
      <c r="B181" s="31"/>
      <c r="C181" s="31"/>
      <c r="D181" s="31"/>
      <c r="E181" s="31"/>
      <c r="F181" s="31"/>
      <c r="G181" s="63"/>
      <c r="H181" s="63"/>
      <c r="I181" s="64"/>
      <c r="J181" s="63"/>
      <c r="L181" s="31"/>
      <c r="P181" s="31"/>
      <c r="Q181" s="31"/>
      <c r="R181" s="31"/>
      <c r="S181" s="31"/>
      <c r="T181" s="31"/>
      <c r="U181" s="31"/>
      <c r="V181" s="31"/>
      <c r="W181" s="63"/>
      <c r="Y181" s="31"/>
    </row>
    <row r="182" spans="1:25" ht="15">
      <c r="A182" s="31"/>
      <c r="B182" s="31"/>
      <c r="C182" s="31"/>
      <c r="D182" s="31"/>
      <c r="E182" s="31"/>
      <c r="F182" s="31"/>
      <c r="G182" s="63"/>
      <c r="H182" s="63"/>
      <c r="I182" s="64"/>
      <c r="J182" s="63"/>
      <c r="L182" s="31"/>
      <c r="P182" s="31"/>
      <c r="Q182" s="31"/>
      <c r="R182" s="31"/>
      <c r="S182" s="31"/>
      <c r="T182" s="31"/>
      <c r="U182" s="31"/>
      <c r="V182" s="31"/>
      <c r="W182" s="63"/>
      <c r="Y182" s="31"/>
    </row>
    <row r="183" spans="1:25" ht="15">
      <c r="A183" s="31"/>
      <c r="B183" s="31"/>
      <c r="C183" s="31"/>
      <c r="D183" s="31"/>
      <c r="E183" s="31"/>
      <c r="F183" s="31"/>
      <c r="G183" s="63"/>
      <c r="H183" s="63"/>
      <c r="I183" s="64"/>
      <c r="J183" s="63"/>
      <c r="L183" s="31"/>
      <c r="P183" s="31"/>
      <c r="Q183" s="31"/>
      <c r="R183" s="31"/>
      <c r="S183" s="31"/>
      <c r="T183" s="31"/>
      <c r="U183" s="31"/>
      <c r="V183" s="31"/>
      <c r="W183" s="63"/>
      <c r="Y183" s="31"/>
    </row>
    <row r="184" spans="1:25" ht="15">
      <c r="A184" s="31"/>
      <c r="B184" s="31"/>
      <c r="C184" s="31"/>
      <c r="D184" s="31"/>
      <c r="E184" s="31"/>
      <c r="F184" s="31"/>
      <c r="G184" s="63"/>
      <c r="H184" s="63"/>
      <c r="I184" s="64"/>
      <c r="J184" s="63"/>
      <c r="L184" s="31"/>
      <c r="P184" s="31"/>
      <c r="Q184" s="31"/>
      <c r="R184" s="31"/>
      <c r="S184" s="31"/>
      <c r="T184" s="31"/>
      <c r="U184" s="31"/>
      <c r="V184" s="31"/>
      <c r="W184" s="63"/>
      <c r="Y184" s="31"/>
    </row>
    <row r="185" spans="1:25" ht="15">
      <c r="A185" s="31"/>
      <c r="B185" s="31"/>
      <c r="C185" s="31"/>
      <c r="D185" s="31"/>
      <c r="E185" s="31"/>
      <c r="F185" s="31"/>
      <c r="G185" s="63"/>
      <c r="H185" s="63"/>
      <c r="I185" s="64"/>
      <c r="J185" s="63"/>
      <c r="L185" s="31"/>
      <c r="P185" s="31"/>
      <c r="Q185" s="31"/>
      <c r="R185" s="31"/>
      <c r="S185" s="31"/>
      <c r="T185" s="31"/>
      <c r="U185" s="31"/>
      <c r="V185" s="31"/>
      <c r="W185" s="63"/>
      <c r="Y185" s="31"/>
    </row>
    <row r="186" spans="1:25" ht="15">
      <c r="A186" s="31"/>
      <c r="B186" s="31"/>
      <c r="C186" s="31"/>
      <c r="D186" s="31"/>
      <c r="E186" s="31"/>
      <c r="F186" s="31"/>
      <c r="G186" s="63"/>
      <c r="H186" s="63"/>
      <c r="I186" s="64"/>
      <c r="J186" s="63"/>
      <c r="L186" s="31"/>
      <c r="P186" s="31"/>
      <c r="Q186" s="31"/>
      <c r="R186" s="31"/>
      <c r="S186" s="31"/>
      <c r="T186" s="31"/>
      <c r="U186" s="31"/>
      <c r="V186" s="31"/>
      <c r="W186" s="63"/>
      <c r="Y186" s="31"/>
    </row>
    <row r="187" spans="1:25" ht="15">
      <c r="A187" s="31"/>
      <c r="B187" s="31"/>
      <c r="C187" s="31"/>
      <c r="D187" s="31"/>
      <c r="E187" s="31"/>
      <c r="F187" s="31"/>
      <c r="G187" s="63"/>
      <c r="H187" s="63"/>
      <c r="I187" s="64"/>
      <c r="J187" s="63"/>
      <c r="L187" s="31"/>
      <c r="P187" s="31"/>
      <c r="Q187" s="31"/>
      <c r="R187" s="31"/>
      <c r="S187" s="31"/>
      <c r="T187" s="31"/>
      <c r="U187" s="31"/>
      <c r="V187" s="31"/>
      <c r="W187" s="63"/>
      <c r="Y187" s="31"/>
    </row>
    <row r="188" spans="1:25" ht="15">
      <c r="A188" s="31"/>
      <c r="B188" s="31"/>
      <c r="C188" s="31"/>
      <c r="D188" s="31"/>
      <c r="E188" s="31"/>
      <c r="F188" s="31"/>
      <c r="G188" s="63"/>
      <c r="H188" s="63"/>
      <c r="I188" s="64"/>
      <c r="J188" s="63"/>
      <c r="L188" s="31"/>
      <c r="P188" s="31"/>
      <c r="Q188" s="31"/>
      <c r="R188" s="31"/>
      <c r="S188" s="31"/>
      <c r="T188" s="31"/>
      <c r="U188" s="31"/>
      <c r="V188" s="31"/>
      <c r="W188" s="63"/>
      <c r="Y188" s="31"/>
    </row>
    <row r="189" spans="1:25" ht="15">
      <c r="A189" s="31"/>
      <c r="B189" s="31"/>
      <c r="C189" s="31"/>
      <c r="D189" s="31"/>
      <c r="E189" s="31"/>
      <c r="F189" s="31"/>
      <c r="G189" s="63"/>
      <c r="H189" s="63"/>
      <c r="I189" s="64"/>
      <c r="J189" s="63"/>
      <c r="L189" s="31"/>
      <c r="P189" s="31"/>
      <c r="Q189" s="31"/>
      <c r="R189" s="31"/>
      <c r="S189" s="31"/>
      <c r="T189" s="31"/>
      <c r="U189" s="31"/>
      <c r="V189" s="31"/>
      <c r="W189" s="63"/>
      <c r="Y189" s="31"/>
    </row>
    <row r="190" spans="1:25" ht="15">
      <c r="A190" s="31"/>
      <c r="B190" s="31"/>
      <c r="C190" s="31"/>
      <c r="D190" s="31"/>
      <c r="E190" s="31"/>
      <c r="F190" s="31"/>
      <c r="G190" s="63"/>
      <c r="H190" s="63"/>
      <c r="I190" s="64"/>
      <c r="J190" s="63"/>
      <c r="L190" s="31"/>
      <c r="P190" s="31"/>
      <c r="Q190" s="31"/>
      <c r="R190" s="31"/>
      <c r="S190" s="31"/>
      <c r="T190" s="31"/>
      <c r="U190" s="31"/>
      <c r="V190" s="31"/>
      <c r="W190" s="63"/>
      <c r="Y190" s="31"/>
    </row>
    <row r="191" spans="1:25" ht="15">
      <c r="A191" s="31"/>
      <c r="B191" s="31"/>
      <c r="C191" s="31"/>
      <c r="D191" s="31"/>
      <c r="E191" s="31"/>
      <c r="F191" s="31"/>
      <c r="G191" s="63"/>
      <c r="H191" s="63"/>
      <c r="I191" s="64"/>
      <c r="J191" s="63"/>
      <c r="L191" s="31"/>
      <c r="P191" s="31"/>
      <c r="Q191" s="31"/>
      <c r="R191" s="31"/>
      <c r="S191" s="31"/>
      <c r="T191" s="31"/>
      <c r="U191" s="31"/>
      <c r="V191" s="31"/>
      <c r="W191" s="63"/>
      <c r="Y191" s="31"/>
    </row>
    <row r="192" spans="1:25" ht="15">
      <c r="A192" s="31"/>
      <c r="B192" s="31"/>
      <c r="C192" s="31"/>
      <c r="D192" s="31"/>
      <c r="E192" s="31"/>
      <c r="F192" s="31"/>
      <c r="G192" s="63"/>
      <c r="H192" s="63"/>
      <c r="I192" s="64"/>
      <c r="J192" s="63"/>
      <c r="L192" s="31"/>
      <c r="P192" s="31"/>
      <c r="Q192" s="31"/>
      <c r="R192" s="31"/>
      <c r="S192" s="31"/>
      <c r="T192" s="31"/>
      <c r="U192" s="31"/>
      <c r="V192" s="31"/>
      <c r="W192" s="63"/>
      <c r="Y192" s="31"/>
    </row>
    <row r="193" spans="1:25" ht="15">
      <c r="A193" s="31"/>
      <c r="B193" s="31"/>
      <c r="C193" s="31"/>
      <c r="D193" s="31"/>
      <c r="E193" s="31"/>
      <c r="F193" s="31"/>
      <c r="G193" s="63"/>
      <c r="H193" s="63"/>
      <c r="I193" s="64"/>
      <c r="J193" s="63"/>
      <c r="L193" s="31"/>
      <c r="P193" s="31"/>
      <c r="Q193" s="31"/>
      <c r="R193" s="31"/>
      <c r="S193" s="31"/>
      <c r="T193" s="31"/>
      <c r="U193" s="31"/>
      <c r="V193" s="31"/>
      <c r="W193" s="63"/>
      <c r="Y193" s="31"/>
    </row>
    <row r="194" spans="1:25" ht="15">
      <c r="A194" s="31"/>
      <c r="B194" s="31"/>
      <c r="C194" s="31"/>
      <c r="D194" s="31"/>
      <c r="E194" s="31"/>
      <c r="F194" s="31"/>
      <c r="G194" s="63"/>
      <c r="H194" s="63"/>
      <c r="I194" s="64"/>
      <c r="J194" s="63"/>
      <c r="L194" s="31"/>
      <c r="P194" s="31"/>
      <c r="Q194" s="31"/>
      <c r="R194" s="31"/>
      <c r="S194" s="31"/>
      <c r="T194" s="31"/>
      <c r="U194" s="31"/>
      <c r="V194" s="31"/>
      <c r="W194" s="63"/>
      <c r="Y194" s="31"/>
    </row>
    <row r="195" spans="1:25" ht="15">
      <c r="A195" s="31"/>
      <c r="B195" s="31"/>
      <c r="C195" s="31"/>
      <c r="D195" s="31"/>
      <c r="E195" s="31"/>
      <c r="F195" s="31"/>
      <c r="G195" s="63"/>
      <c r="H195" s="63"/>
      <c r="I195" s="64"/>
      <c r="J195" s="63"/>
      <c r="L195" s="31"/>
      <c r="P195" s="31"/>
      <c r="Q195" s="31"/>
      <c r="R195" s="31"/>
      <c r="S195" s="31"/>
      <c r="T195" s="31"/>
      <c r="U195" s="31"/>
      <c r="V195" s="31"/>
      <c r="W195" s="63"/>
      <c r="Y195" s="31"/>
    </row>
    <row r="196" spans="1:25" ht="15">
      <c r="A196" s="31"/>
      <c r="B196" s="31"/>
      <c r="C196" s="31"/>
      <c r="D196" s="31"/>
      <c r="E196" s="31"/>
      <c r="F196" s="31"/>
      <c r="G196" s="63"/>
      <c r="H196" s="63"/>
      <c r="I196" s="64"/>
      <c r="J196" s="63"/>
      <c r="L196" s="31"/>
      <c r="P196" s="31"/>
      <c r="Q196" s="31"/>
      <c r="R196" s="31"/>
      <c r="S196" s="31"/>
      <c r="T196" s="31"/>
      <c r="U196" s="31"/>
      <c r="V196" s="31"/>
      <c r="W196" s="63"/>
      <c r="Y196" s="31"/>
    </row>
    <row r="197" spans="1:25" ht="15">
      <c r="A197" s="31"/>
      <c r="B197" s="31"/>
      <c r="C197" s="31"/>
      <c r="D197" s="31"/>
      <c r="E197" s="31"/>
      <c r="F197" s="31"/>
      <c r="G197" s="63"/>
      <c r="H197" s="63"/>
      <c r="I197" s="64"/>
      <c r="J197" s="63"/>
      <c r="L197" s="31"/>
      <c r="P197" s="31"/>
      <c r="Q197" s="31"/>
      <c r="R197" s="31"/>
      <c r="S197" s="31"/>
      <c r="T197" s="31"/>
      <c r="U197" s="31"/>
      <c r="V197" s="31"/>
      <c r="W197" s="63"/>
      <c r="Y197" s="31"/>
    </row>
    <row r="198" spans="1:25" ht="15">
      <c r="A198" s="31"/>
      <c r="B198" s="31"/>
      <c r="C198" s="31"/>
      <c r="D198" s="31"/>
      <c r="E198" s="31"/>
      <c r="F198" s="31"/>
      <c r="G198" s="63"/>
      <c r="H198" s="63"/>
      <c r="I198" s="64"/>
      <c r="J198" s="63"/>
      <c r="L198" s="31"/>
      <c r="P198" s="31"/>
      <c r="Q198" s="31"/>
      <c r="R198" s="31"/>
      <c r="S198" s="31"/>
      <c r="T198" s="31"/>
      <c r="U198" s="31"/>
      <c r="V198" s="31"/>
      <c r="W198" s="63"/>
      <c r="Y198" s="31"/>
    </row>
    <row r="199" spans="1:25" ht="15">
      <c r="A199" s="31"/>
      <c r="B199" s="31"/>
      <c r="C199" s="31"/>
      <c r="D199" s="31"/>
      <c r="E199" s="31"/>
      <c r="F199" s="31"/>
      <c r="G199" s="63"/>
      <c r="H199" s="63"/>
      <c r="I199" s="64"/>
      <c r="J199" s="63"/>
      <c r="L199" s="31"/>
      <c r="P199" s="31"/>
      <c r="Q199" s="31"/>
      <c r="R199" s="31"/>
      <c r="S199" s="31"/>
      <c r="T199" s="31"/>
      <c r="U199" s="31"/>
      <c r="V199" s="31"/>
      <c r="W199" s="63"/>
      <c r="Y199" s="31"/>
    </row>
    <row r="200" spans="1:25" ht="15">
      <c r="A200" s="31"/>
      <c r="B200" s="31"/>
      <c r="C200" s="31"/>
      <c r="D200" s="31"/>
      <c r="E200" s="31"/>
      <c r="F200" s="31"/>
      <c r="G200" s="63"/>
      <c r="H200" s="63"/>
      <c r="I200" s="64"/>
      <c r="J200" s="63"/>
      <c r="L200" s="31"/>
      <c r="P200" s="31"/>
      <c r="Q200" s="31"/>
      <c r="R200" s="31"/>
      <c r="S200" s="31"/>
      <c r="T200" s="31"/>
      <c r="U200" s="31"/>
      <c r="V200" s="31"/>
      <c r="W200" s="63"/>
      <c r="Y200" s="31"/>
    </row>
    <row r="201" spans="1:25" ht="15">
      <c r="A201" s="31"/>
      <c r="B201" s="31"/>
      <c r="C201" s="31"/>
      <c r="D201" s="31"/>
      <c r="E201" s="31"/>
      <c r="F201" s="31"/>
      <c r="G201" s="63"/>
      <c r="H201" s="63"/>
      <c r="I201" s="64"/>
      <c r="J201" s="63"/>
      <c r="L201" s="31"/>
      <c r="P201" s="31"/>
      <c r="Q201" s="31"/>
      <c r="R201" s="31"/>
      <c r="S201" s="31"/>
      <c r="T201" s="31"/>
      <c r="U201" s="31"/>
      <c r="V201" s="31"/>
      <c r="W201" s="63"/>
      <c r="Y201" s="31"/>
    </row>
    <row r="202" spans="1:25" ht="15">
      <c r="A202" s="31"/>
      <c r="B202" s="31"/>
      <c r="C202" s="31"/>
      <c r="D202" s="31"/>
      <c r="E202" s="31"/>
      <c r="F202" s="31"/>
      <c r="G202" s="63"/>
      <c r="H202" s="63"/>
      <c r="I202" s="64"/>
      <c r="J202" s="63"/>
      <c r="L202" s="31"/>
      <c r="P202" s="31"/>
      <c r="Q202" s="31"/>
      <c r="R202" s="31"/>
      <c r="S202" s="31"/>
      <c r="T202" s="31"/>
      <c r="U202" s="31"/>
      <c r="V202" s="31"/>
      <c r="W202" s="63"/>
      <c r="Y202" s="31"/>
    </row>
    <row r="203" spans="1:25" ht="15">
      <c r="A203" s="31"/>
      <c r="B203" s="31"/>
      <c r="C203" s="31"/>
      <c r="D203" s="31"/>
      <c r="E203" s="31"/>
      <c r="F203" s="31"/>
      <c r="G203" s="63"/>
      <c r="H203" s="63"/>
      <c r="I203" s="64"/>
      <c r="J203" s="63"/>
      <c r="L203" s="31"/>
      <c r="P203" s="31"/>
      <c r="Q203" s="31"/>
      <c r="R203" s="31"/>
      <c r="S203" s="31"/>
      <c r="T203" s="31"/>
      <c r="U203" s="31"/>
      <c r="V203" s="31"/>
      <c r="W203" s="63"/>
      <c r="Y203" s="31"/>
    </row>
    <row r="204" spans="1:25" ht="15">
      <c r="A204" s="31"/>
      <c r="B204" s="31"/>
      <c r="C204" s="31"/>
      <c r="D204" s="31"/>
      <c r="E204" s="31"/>
      <c r="F204" s="31"/>
      <c r="G204" s="63"/>
      <c r="H204" s="63"/>
      <c r="I204" s="64"/>
      <c r="J204" s="63"/>
      <c r="L204" s="31"/>
      <c r="P204" s="31"/>
      <c r="Q204" s="31"/>
      <c r="R204" s="31"/>
      <c r="S204" s="31"/>
      <c r="T204" s="31"/>
      <c r="U204" s="31"/>
      <c r="V204" s="31"/>
      <c r="W204" s="63"/>
      <c r="Y204" s="31"/>
    </row>
    <row r="205" spans="1:25" ht="15">
      <c r="A205" s="31"/>
      <c r="B205" s="31"/>
      <c r="C205" s="31"/>
      <c r="D205" s="31"/>
      <c r="E205" s="31"/>
      <c r="F205" s="31"/>
      <c r="G205" s="63"/>
      <c r="H205" s="63"/>
      <c r="I205" s="64"/>
      <c r="J205" s="63"/>
      <c r="L205" s="31"/>
      <c r="P205" s="31"/>
      <c r="Q205" s="31"/>
      <c r="R205" s="31"/>
      <c r="S205" s="31"/>
      <c r="T205" s="31"/>
      <c r="U205" s="31"/>
      <c r="V205" s="31"/>
      <c r="W205" s="63"/>
      <c r="Y205" s="31"/>
    </row>
    <row r="206" spans="1:25" ht="15">
      <c r="A206" s="31"/>
      <c r="B206" s="31"/>
      <c r="C206" s="31"/>
      <c r="D206" s="31"/>
      <c r="E206" s="31"/>
      <c r="F206" s="31"/>
      <c r="G206" s="63"/>
      <c r="H206" s="63"/>
      <c r="I206" s="64"/>
      <c r="J206" s="63"/>
      <c r="L206" s="31"/>
      <c r="P206" s="31"/>
      <c r="Q206" s="31"/>
      <c r="R206" s="31"/>
      <c r="S206" s="31"/>
      <c r="T206" s="31"/>
      <c r="U206" s="31"/>
      <c r="V206" s="31"/>
      <c r="W206" s="63"/>
      <c r="Y206" s="31"/>
    </row>
    <row r="207" spans="1:25" ht="15">
      <c r="A207" s="31"/>
      <c r="B207" s="31"/>
      <c r="C207" s="31"/>
      <c r="D207" s="31"/>
      <c r="E207" s="31"/>
      <c r="F207" s="31"/>
      <c r="G207" s="63"/>
      <c r="H207" s="63"/>
      <c r="I207" s="64"/>
      <c r="J207" s="63"/>
      <c r="L207" s="31"/>
      <c r="P207" s="31"/>
      <c r="Q207" s="31"/>
      <c r="R207" s="31"/>
      <c r="S207" s="31"/>
      <c r="T207" s="31"/>
      <c r="U207" s="31"/>
      <c r="V207" s="31"/>
      <c r="W207" s="63"/>
      <c r="Y207" s="31"/>
    </row>
    <row r="208" spans="1:25" ht="15">
      <c r="A208" s="31"/>
      <c r="B208" s="31"/>
      <c r="C208" s="31"/>
      <c r="D208" s="31"/>
      <c r="E208" s="31"/>
      <c r="F208" s="31"/>
      <c r="G208" s="63"/>
      <c r="H208" s="63"/>
      <c r="I208" s="64"/>
      <c r="J208" s="63"/>
      <c r="L208" s="31"/>
      <c r="P208" s="31"/>
      <c r="Q208" s="31"/>
      <c r="R208" s="31"/>
      <c r="S208" s="31"/>
      <c r="T208" s="31"/>
      <c r="U208" s="31"/>
      <c r="V208" s="31"/>
      <c r="W208" s="63"/>
      <c r="Y208" s="31"/>
    </row>
    <row r="209" spans="1:25" ht="15">
      <c r="A209" s="31"/>
      <c r="B209" s="31"/>
      <c r="C209" s="31"/>
      <c r="D209" s="31"/>
      <c r="E209" s="31"/>
      <c r="F209" s="31"/>
      <c r="G209" s="63"/>
      <c r="H209" s="63"/>
      <c r="I209" s="64"/>
      <c r="J209" s="63"/>
      <c r="L209" s="31"/>
      <c r="P209" s="31"/>
      <c r="Q209" s="31"/>
      <c r="R209" s="31"/>
      <c r="S209" s="31"/>
      <c r="T209" s="31"/>
      <c r="U209" s="31"/>
      <c r="V209" s="31"/>
      <c r="W209" s="63"/>
      <c r="Y209" s="31"/>
    </row>
    <row r="210" spans="1:27" ht="15">
      <c r="A210" s="28"/>
      <c r="B210" s="28"/>
      <c r="C210" s="28"/>
      <c r="D210" s="28"/>
      <c r="E210" s="28"/>
      <c r="F210" s="28"/>
      <c r="G210" s="60"/>
      <c r="H210" s="60"/>
      <c r="I210" s="61"/>
      <c r="J210" s="60"/>
      <c r="K210" s="62"/>
      <c r="L210" s="28"/>
      <c r="M210" s="62"/>
      <c r="N210" s="62"/>
      <c r="O210" s="62"/>
      <c r="P210" s="28"/>
      <c r="Q210" s="28"/>
      <c r="R210" s="28"/>
      <c r="S210" s="28"/>
      <c r="T210" s="28"/>
      <c r="U210" s="28"/>
      <c r="V210" s="28"/>
      <c r="W210" s="60"/>
      <c r="X210" s="62"/>
      <c r="Y210" s="28"/>
      <c r="Z210" s="62"/>
      <c r="AA210" s="62"/>
    </row>
    <row r="211" spans="1:27" ht="15">
      <c r="A211" s="27"/>
      <c r="B211" s="27"/>
      <c r="C211" s="27"/>
      <c r="D211" s="27"/>
      <c r="E211" s="27"/>
      <c r="F211" s="27"/>
      <c r="G211" s="54"/>
      <c r="H211" s="54"/>
      <c r="I211" s="55"/>
      <c r="J211" s="54"/>
      <c r="K211" s="56"/>
      <c r="L211" s="27"/>
      <c r="M211" s="56"/>
      <c r="N211" s="56"/>
      <c r="O211" s="56"/>
      <c r="P211" s="27"/>
      <c r="Q211" s="27"/>
      <c r="R211" s="27"/>
      <c r="S211" s="27"/>
      <c r="T211" s="27"/>
      <c r="U211" s="27"/>
      <c r="V211" s="27"/>
      <c r="W211" s="54"/>
      <c r="X211" s="56"/>
      <c r="Y211" s="27"/>
      <c r="Z211" s="56"/>
      <c r="AA211" s="56"/>
    </row>
    <row r="212" spans="1:25" ht="15">
      <c r="A212" s="31"/>
      <c r="B212" s="31"/>
      <c r="C212" s="31"/>
      <c r="D212" s="31"/>
      <c r="E212" s="31"/>
      <c r="F212" s="31"/>
      <c r="G212" s="63"/>
      <c r="H212" s="63"/>
      <c r="I212" s="64"/>
      <c r="J212" s="63"/>
      <c r="L212" s="31"/>
      <c r="P212" s="31"/>
      <c r="Q212" s="31"/>
      <c r="R212" s="31"/>
      <c r="S212" s="31"/>
      <c r="T212" s="31"/>
      <c r="U212" s="31"/>
      <c r="V212" s="31"/>
      <c r="W212" s="63"/>
      <c r="Y212" s="31"/>
    </row>
    <row r="213" spans="1:25" ht="15">
      <c r="A213" s="31"/>
      <c r="B213" s="31"/>
      <c r="C213" s="31"/>
      <c r="D213" s="31"/>
      <c r="E213" s="31"/>
      <c r="F213" s="31"/>
      <c r="G213" s="63"/>
      <c r="H213" s="63"/>
      <c r="I213" s="64"/>
      <c r="J213" s="63"/>
      <c r="L213" s="31"/>
      <c r="P213" s="31"/>
      <c r="Q213" s="31"/>
      <c r="R213" s="31"/>
      <c r="S213" s="31"/>
      <c r="T213" s="31"/>
      <c r="U213" s="31"/>
      <c r="V213" s="31"/>
      <c r="W213" s="63"/>
      <c r="Y213" s="31"/>
    </row>
    <row r="214" spans="1:25" ht="15">
      <c r="A214" s="31"/>
      <c r="B214" s="31"/>
      <c r="C214" s="31"/>
      <c r="D214" s="31"/>
      <c r="E214" s="31"/>
      <c r="F214" s="31"/>
      <c r="G214" s="63"/>
      <c r="H214" s="63"/>
      <c r="I214" s="64"/>
      <c r="J214" s="63"/>
      <c r="L214" s="31"/>
      <c r="P214" s="31"/>
      <c r="Q214" s="31"/>
      <c r="R214" s="31"/>
      <c r="S214" s="31"/>
      <c r="T214" s="31"/>
      <c r="U214" s="31"/>
      <c r="V214" s="31"/>
      <c r="W214" s="63"/>
      <c r="Y214" s="31"/>
    </row>
    <row r="215" spans="1:25" ht="15">
      <c r="A215" s="31"/>
      <c r="B215" s="31"/>
      <c r="C215" s="31"/>
      <c r="D215" s="31"/>
      <c r="E215" s="31"/>
      <c r="F215" s="31"/>
      <c r="G215" s="63"/>
      <c r="H215" s="63"/>
      <c r="I215" s="64"/>
      <c r="J215" s="63"/>
      <c r="L215" s="31"/>
      <c r="P215" s="31"/>
      <c r="Q215" s="31"/>
      <c r="R215" s="31"/>
      <c r="S215" s="31"/>
      <c r="T215" s="31"/>
      <c r="U215" s="31"/>
      <c r="V215" s="31"/>
      <c r="W215" s="63"/>
      <c r="Y215" s="31"/>
    </row>
    <row r="216" spans="1:25" ht="15">
      <c r="A216" s="31"/>
      <c r="B216" s="31"/>
      <c r="C216" s="31"/>
      <c r="D216" s="31"/>
      <c r="E216" s="31"/>
      <c r="F216" s="31"/>
      <c r="G216" s="63"/>
      <c r="H216" s="63"/>
      <c r="I216" s="64"/>
      <c r="J216" s="63"/>
      <c r="L216" s="31"/>
      <c r="P216" s="31"/>
      <c r="Q216" s="31"/>
      <c r="R216" s="31"/>
      <c r="S216" s="31"/>
      <c r="T216" s="31"/>
      <c r="U216" s="31"/>
      <c r="V216" s="31"/>
      <c r="W216" s="63"/>
      <c r="Y216" s="31"/>
    </row>
    <row r="217" spans="1:25" ht="15">
      <c r="A217" s="31"/>
      <c r="B217" s="31"/>
      <c r="C217" s="31"/>
      <c r="D217" s="31"/>
      <c r="E217" s="31"/>
      <c r="F217" s="31"/>
      <c r="G217" s="63"/>
      <c r="H217" s="63"/>
      <c r="I217" s="64"/>
      <c r="J217" s="63"/>
      <c r="L217" s="31"/>
      <c r="P217" s="31"/>
      <c r="Q217" s="31"/>
      <c r="R217" s="31"/>
      <c r="S217" s="31"/>
      <c r="T217" s="31"/>
      <c r="U217" s="31"/>
      <c r="V217" s="31"/>
      <c r="W217" s="63"/>
      <c r="Y217" s="31"/>
    </row>
    <row r="218" spans="1:25" ht="15">
      <c r="A218" s="31"/>
      <c r="B218" s="31"/>
      <c r="C218" s="31"/>
      <c r="D218" s="31"/>
      <c r="E218" s="31"/>
      <c r="F218" s="31"/>
      <c r="G218" s="63"/>
      <c r="H218" s="63"/>
      <c r="I218" s="64"/>
      <c r="J218" s="63"/>
      <c r="L218" s="31"/>
      <c r="P218" s="31"/>
      <c r="Q218" s="31"/>
      <c r="R218" s="31"/>
      <c r="S218" s="31"/>
      <c r="T218" s="31"/>
      <c r="U218" s="31"/>
      <c r="V218" s="31"/>
      <c r="W218" s="63"/>
      <c r="Y218" s="31"/>
    </row>
    <row r="219" spans="1:25" ht="15">
      <c r="A219" s="31"/>
      <c r="B219" s="31"/>
      <c r="C219" s="31"/>
      <c r="D219" s="31"/>
      <c r="E219" s="31"/>
      <c r="F219" s="31"/>
      <c r="G219" s="63"/>
      <c r="H219" s="63"/>
      <c r="I219" s="64"/>
      <c r="J219" s="63"/>
      <c r="L219" s="31"/>
      <c r="P219" s="31"/>
      <c r="Q219" s="31"/>
      <c r="R219" s="31"/>
      <c r="S219" s="31"/>
      <c r="T219" s="31"/>
      <c r="U219" s="31"/>
      <c r="V219" s="31"/>
      <c r="W219" s="63"/>
      <c r="Y219" s="31"/>
    </row>
    <row r="220" spans="1:25" ht="15">
      <c r="A220" s="31"/>
      <c r="B220" s="31"/>
      <c r="C220" s="31"/>
      <c r="D220" s="31"/>
      <c r="E220" s="31"/>
      <c r="F220" s="31"/>
      <c r="G220" s="63"/>
      <c r="H220" s="63"/>
      <c r="I220" s="64"/>
      <c r="J220" s="63"/>
      <c r="L220" s="31"/>
      <c r="P220" s="31"/>
      <c r="Q220" s="31"/>
      <c r="R220" s="31"/>
      <c r="S220" s="31"/>
      <c r="T220" s="31"/>
      <c r="U220" s="31"/>
      <c r="V220" s="31"/>
      <c r="W220" s="63"/>
      <c r="Y220" s="31"/>
    </row>
    <row r="221" spans="1:25" ht="15">
      <c r="A221" s="31"/>
      <c r="B221" s="31"/>
      <c r="C221" s="31"/>
      <c r="D221" s="31"/>
      <c r="E221" s="31"/>
      <c r="F221" s="31"/>
      <c r="G221" s="63"/>
      <c r="H221" s="63"/>
      <c r="I221" s="64"/>
      <c r="J221" s="63"/>
      <c r="L221" s="31"/>
      <c r="P221" s="31"/>
      <c r="Q221" s="31"/>
      <c r="R221" s="31"/>
      <c r="S221" s="31"/>
      <c r="T221" s="31"/>
      <c r="U221" s="31"/>
      <c r="V221" s="31"/>
      <c r="W221" s="63"/>
      <c r="Y221" s="31"/>
    </row>
    <row r="222" spans="1:25" ht="15">
      <c r="A222" s="31"/>
      <c r="B222" s="31"/>
      <c r="C222" s="31"/>
      <c r="D222" s="31"/>
      <c r="E222" s="31"/>
      <c r="F222" s="31"/>
      <c r="G222" s="63"/>
      <c r="H222" s="63"/>
      <c r="I222" s="64"/>
      <c r="J222" s="63"/>
      <c r="L222" s="31"/>
      <c r="P222" s="31"/>
      <c r="Q222" s="31"/>
      <c r="R222" s="31"/>
      <c r="S222" s="31"/>
      <c r="T222" s="31"/>
      <c r="U222" s="31"/>
      <c r="V222" s="31"/>
      <c r="W222" s="63"/>
      <c r="Y222" s="31"/>
    </row>
    <row r="223" spans="1:25" ht="15">
      <c r="A223" s="31"/>
      <c r="B223" s="31"/>
      <c r="C223" s="31"/>
      <c r="D223" s="31"/>
      <c r="E223" s="31"/>
      <c r="F223" s="31"/>
      <c r="G223" s="63"/>
      <c r="H223" s="63"/>
      <c r="I223" s="64"/>
      <c r="J223" s="63"/>
      <c r="L223" s="31"/>
      <c r="P223" s="31"/>
      <c r="Q223" s="31"/>
      <c r="R223" s="31"/>
      <c r="S223" s="31"/>
      <c r="T223" s="31"/>
      <c r="U223" s="31"/>
      <c r="V223" s="31"/>
      <c r="W223" s="63"/>
      <c r="Y223" s="31"/>
    </row>
    <row r="224" spans="1:25" ht="15">
      <c r="A224" s="31"/>
      <c r="B224" s="31"/>
      <c r="C224" s="31"/>
      <c r="D224" s="31"/>
      <c r="E224" s="31"/>
      <c r="F224" s="31"/>
      <c r="G224" s="63"/>
      <c r="H224" s="63"/>
      <c r="I224" s="64"/>
      <c r="J224" s="63"/>
      <c r="L224" s="31"/>
      <c r="P224" s="31"/>
      <c r="Q224" s="31"/>
      <c r="R224" s="31"/>
      <c r="S224" s="31"/>
      <c r="T224" s="31"/>
      <c r="U224" s="31"/>
      <c r="V224" s="31"/>
      <c r="W224" s="63"/>
      <c r="Y224" s="31"/>
    </row>
    <row r="225" spans="1:25" ht="15">
      <c r="A225" s="31"/>
      <c r="B225" s="31"/>
      <c r="C225" s="31"/>
      <c r="D225" s="31"/>
      <c r="E225" s="31"/>
      <c r="F225" s="31"/>
      <c r="G225" s="63"/>
      <c r="H225" s="63"/>
      <c r="I225" s="64"/>
      <c r="J225" s="63"/>
      <c r="L225" s="31"/>
      <c r="P225" s="31"/>
      <c r="Q225" s="31"/>
      <c r="R225" s="31"/>
      <c r="S225" s="31"/>
      <c r="T225" s="31"/>
      <c r="U225" s="31"/>
      <c r="V225" s="31"/>
      <c r="W225" s="63"/>
      <c r="Y225" s="31"/>
    </row>
    <row r="226" spans="1:25" ht="15">
      <c r="A226" s="31"/>
      <c r="B226" s="31"/>
      <c r="C226" s="31"/>
      <c r="D226" s="31"/>
      <c r="E226" s="31"/>
      <c r="F226" s="31"/>
      <c r="G226" s="63"/>
      <c r="H226" s="63"/>
      <c r="I226" s="64"/>
      <c r="J226" s="63"/>
      <c r="L226" s="31"/>
      <c r="P226" s="31"/>
      <c r="Q226" s="31"/>
      <c r="R226" s="31"/>
      <c r="S226" s="31"/>
      <c r="T226" s="31"/>
      <c r="U226" s="31"/>
      <c r="V226" s="31"/>
      <c r="W226" s="63"/>
      <c r="Y226" s="31"/>
    </row>
    <row r="227" spans="1:25" ht="15">
      <c r="A227" s="31"/>
      <c r="B227" s="31"/>
      <c r="C227" s="31"/>
      <c r="D227" s="31"/>
      <c r="E227" s="31"/>
      <c r="F227" s="31"/>
      <c r="G227" s="63"/>
      <c r="H227" s="63"/>
      <c r="I227" s="64"/>
      <c r="J227" s="63"/>
      <c r="L227" s="31"/>
      <c r="P227" s="31"/>
      <c r="Q227" s="31"/>
      <c r="R227" s="31"/>
      <c r="S227" s="31"/>
      <c r="T227" s="31"/>
      <c r="U227" s="31"/>
      <c r="V227" s="31"/>
      <c r="W227" s="63"/>
      <c r="Y227" s="31"/>
    </row>
    <row r="228" spans="1:25" ht="15">
      <c r="A228" s="31"/>
      <c r="B228" s="31"/>
      <c r="C228" s="31"/>
      <c r="D228" s="31"/>
      <c r="E228" s="31"/>
      <c r="F228" s="31"/>
      <c r="G228" s="63"/>
      <c r="H228" s="63"/>
      <c r="I228" s="64"/>
      <c r="J228" s="63"/>
      <c r="L228" s="31"/>
      <c r="P228" s="31"/>
      <c r="Q228" s="31"/>
      <c r="R228" s="31"/>
      <c r="S228" s="31"/>
      <c r="T228" s="31"/>
      <c r="U228" s="31"/>
      <c r="V228" s="31"/>
      <c r="W228" s="63"/>
      <c r="Y228" s="31"/>
    </row>
    <row r="229" spans="1:25" ht="15">
      <c r="A229" s="31"/>
      <c r="B229" s="31"/>
      <c r="C229" s="31"/>
      <c r="D229" s="31"/>
      <c r="E229" s="31"/>
      <c r="F229" s="31"/>
      <c r="G229" s="63"/>
      <c r="H229" s="63"/>
      <c r="I229" s="64"/>
      <c r="J229" s="63"/>
      <c r="L229" s="31"/>
      <c r="P229" s="31"/>
      <c r="Q229" s="31"/>
      <c r="R229" s="31"/>
      <c r="S229" s="31"/>
      <c r="T229" s="31"/>
      <c r="U229" s="31"/>
      <c r="V229" s="31"/>
      <c r="W229" s="63"/>
      <c r="Y229" s="31"/>
    </row>
    <row r="230" spans="1:25" ht="15">
      <c r="A230" s="31"/>
      <c r="B230" s="31"/>
      <c r="C230" s="31"/>
      <c r="D230" s="31"/>
      <c r="E230" s="31"/>
      <c r="F230" s="31"/>
      <c r="G230" s="63"/>
      <c r="H230" s="63"/>
      <c r="I230" s="64"/>
      <c r="J230" s="63"/>
      <c r="L230" s="31"/>
      <c r="P230" s="31"/>
      <c r="Q230" s="31"/>
      <c r="R230" s="31"/>
      <c r="S230" s="31"/>
      <c r="T230" s="31"/>
      <c r="U230" s="31"/>
      <c r="V230" s="31"/>
      <c r="W230" s="63"/>
      <c r="Y230" s="31"/>
    </row>
    <row r="231" spans="1:25" ht="15">
      <c r="A231" s="31"/>
      <c r="B231" s="31"/>
      <c r="C231" s="31"/>
      <c r="D231" s="31"/>
      <c r="E231" s="31"/>
      <c r="F231" s="31"/>
      <c r="G231" s="63"/>
      <c r="H231" s="63"/>
      <c r="I231" s="64"/>
      <c r="J231" s="63"/>
      <c r="L231" s="31"/>
      <c r="P231" s="31"/>
      <c r="Q231" s="31"/>
      <c r="R231" s="31"/>
      <c r="S231" s="31"/>
      <c r="T231" s="31"/>
      <c r="U231" s="31"/>
      <c r="V231" s="31"/>
      <c r="W231" s="63"/>
      <c r="Y231" s="31"/>
    </row>
    <row r="232" spans="1:25" ht="15">
      <c r="A232" s="31"/>
      <c r="B232" s="31"/>
      <c r="C232" s="31"/>
      <c r="D232" s="31"/>
      <c r="E232" s="31"/>
      <c r="F232" s="31"/>
      <c r="G232" s="63"/>
      <c r="H232" s="63"/>
      <c r="I232" s="64"/>
      <c r="J232" s="63"/>
      <c r="L232" s="31"/>
      <c r="P232" s="31"/>
      <c r="Q232" s="31"/>
      <c r="R232" s="31"/>
      <c r="S232" s="31"/>
      <c r="T232" s="31"/>
      <c r="U232" s="31"/>
      <c r="V232" s="31"/>
      <c r="W232" s="63"/>
      <c r="Y232" s="31"/>
    </row>
    <row r="233" spans="1:25" ht="15">
      <c r="A233" s="31"/>
      <c r="B233" s="31"/>
      <c r="C233" s="31"/>
      <c r="D233" s="31"/>
      <c r="E233" s="31"/>
      <c r="F233" s="31"/>
      <c r="G233" s="63"/>
      <c r="H233" s="63"/>
      <c r="I233" s="64"/>
      <c r="J233" s="63"/>
      <c r="L233" s="31"/>
      <c r="P233" s="31"/>
      <c r="Q233" s="31"/>
      <c r="R233" s="31"/>
      <c r="S233" s="31"/>
      <c r="T233" s="31"/>
      <c r="U233" s="31"/>
      <c r="V233" s="31"/>
      <c r="W233" s="63"/>
      <c r="Y233" s="31"/>
    </row>
    <row r="234" spans="1:25" ht="15">
      <c r="A234" s="31"/>
      <c r="B234" s="31"/>
      <c r="C234" s="31"/>
      <c r="D234" s="31"/>
      <c r="E234" s="31"/>
      <c r="F234" s="31"/>
      <c r="G234" s="63"/>
      <c r="H234" s="63"/>
      <c r="I234" s="64"/>
      <c r="J234" s="63"/>
      <c r="L234" s="31"/>
      <c r="P234" s="31"/>
      <c r="Q234" s="31"/>
      <c r="R234" s="31"/>
      <c r="S234" s="31"/>
      <c r="T234" s="31"/>
      <c r="U234" s="31"/>
      <c r="V234" s="31"/>
      <c r="W234" s="63"/>
      <c r="Y234" s="31"/>
    </row>
    <row r="235" spans="1:25" ht="15">
      <c r="A235" s="31"/>
      <c r="B235" s="31"/>
      <c r="C235" s="31"/>
      <c r="D235" s="31"/>
      <c r="E235" s="31"/>
      <c r="F235" s="31"/>
      <c r="G235" s="63"/>
      <c r="H235" s="63"/>
      <c r="I235" s="64"/>
      <c r="J235" s="63"/>
      <c r="L235" s="31"/>
      <c r="P235" s="31"/>
      <c r="Q235" s="31"/>
      <c r="R235" s="31"/>
      <c r="S235" s="31"/>
      <c r="T235" s="31"/>
      <c r="U235" s="31"/>
      <c r="V235" s="31"/>
      <c r="W235" s="63"/>
      <c r="Y235" s="31"/>
    </row>
    <row r="236" spans="1:25" ht="15">
      <c r="A236" s="31"/>
      <c r="B236" s="31"/>
      <c r="C236" s="31"/>
      <c r="D236" s="31"/>
      <c r="E236" s="31"/>
      <c r="F236" s="31"/>
      <c r="G236" s="63"/>
      <c r="H236" s="63"/>
      <c r="I236" s="64"/>
      <c r="J236" s="63"/>
      <c r="L236" s="31"/>
      <c r="P236" s="31"/>
      <c r="Q236" s="31"/>
      <c r="R236" s="31"/>
      <c r="S236" s="31"/>
      <c r="T236" s="31"/>
      <c r="U236" s="31"/>
      <c r="V236" s="31"/>
      <c r="W236" s="63"/>
      <c r="Y236" s="31"/>
    </row>
    <row r="237" spans="1:25" ht="15">
      <c r="A237" s="31"/>
      <c r="B237" s="31"/>
      <c r="C237" s="31"/>
      <c r="D237" s="31"/>
      <c r="E237" s="31"/>
      <c r="F237" s="31"/>
      <c r="G237" s="63"/>
      <c r="H237" s="63"/>
      <c r="I237" s="64"/>
      <c r="J237" s="63"/>
      <c r="L237" s="31"/>
      <c r="P237" s="31"/>
      <c r="Q237" s="31"/>
      <c r="R237" s="31"/>
      <c r="S237" s="31"/>
      <c r="T237" s="31"/>
      <c r="U237" s="31"/>
      <c r="V237" s="31"/>
      <c r="W237" s="63"/>
      <c r="Y237" s="31"/>
    </row>
  </sheetData>
  <sheetProtection/>
  <mergeCells count="152">
    <mergeCell ref="O57:O59"/>
    <mergeCell ref="Q2:V2"/>
    <mergeCell ref="Q3:V8"/>
    <mergeCell ref="R9:V9"/>
    <mergeCell ref="R10:V10"/>
    <mergeCell ref="R11:V11"/>
    <mergeCell ref="R12:V12"/>
    <mergeCell ref="R13:V16"/>
    <mergeCell ref="R17:V20"/>
    <mergeCell ref="R21:V24"/>
    <mergeCell ref="R57:V60"/>
    <mergeCell ref="O41:O43"/>
    <mergeCell ref="B57:F60"/>
    <mergeCell ref="J57:J59"/>
    <mergeCell ref="L57:L59"/>
    <mergeCell ref="R25:V28"/>
    <mergeCell ref="R29:V32"/>
    <mergeCell ref="R33:V36"/>
    <mergeCell ref="R37:V40"/>
    <mergeCell ref="R41:V44"/>
    <mergeCell ref="Y45:Y48"/>
    <mergeCell ref="W57:W60"/>
    <mergeCell ref="X57:X60"/>
    <mergeCell ref="Y57:Y60"/>
    <mergeCell ref="AA45:AA48"/>
    <mergeCell ref="B49:F52"/>
    <mergeCell ref="J49:J51"/>
    <mergeCell ref="L49:L51"/>
    <mergeCell ref="O49:O51"/>
    <mergeCell ref="W49:W52"/>
    <mergeCell ref="Z37:Z40"/>
    <mergeCell ref="Y49:Y52"/>
    <mergeCell ref="Z49:Z52"/>
    <mergeCell ref="AA49:AA52"/>
    <mergeCell ref="B45:F48"/>
    <mergeCell ref="J45:J47"/>
    <mergeCell ref="L45:L47"/>
    <mergeCell ref="O45:O47"/>
    <mergeCell ref="W45:W48"/>
    <mergeCell ref="X45:X48"/>
    <mergeCell ref="W37:W40"/>
    <mergeCell ref="X37:X40"/>
    <mergeCell ref="B53:F56"/>
    <mergeCell ref="J53:J55"/>
    <mergeCell ref="L53:L55"/>
    <mergeCell ref="O53:O55"/>
    <mergeCell ref="X49:X52"/>
    <mergeCell ref="R49:V52"/>
    <mergeCell ref="R53:V56"/>
    <mergeCell ref="R45:V48"/>
    <mergeCell ref="W41:W44"/>
    <mergeCell ref="AA57:AA60"/>
    <mergeCell ref="B33:F36"/>
    <mergeCell ref="J33:J35"/>
    <mergeCell ref="L33:L35"/>
    <mergeCell ref="O33:O35"/>
    <mergeCell ref="W33:W36"/>
    <mergeCell ref="Z57:Z60"/>
    <mergeCell ref="L37:L39"/>
    <mergeCell ref="O37:O39"/>
    <mergeCell ref="X33:X36"/>
    <mergeCell ref="Y33:Y36"/>
    <mergeCell ref="Z33:Z36"/>
    <mergeCell ref="AA33:AA36"/>
    <mergeCell ref="W53:W56"/>
    <mergeCell ref="X53:X56"/>
    <mergeCell ref="Y53:Y56"/>
    <mergeCell ref="Z53:Z56"/>
    <mergeCell ref="AA53:AA56"/>
    <mergeCell ref="Y37:Y40"/>
    <mergeCell ref="AA37:AA40"/>
    <mergeCell ref="B41:F44"/>
    <mergeCell ref="J41:J43"/>
    <mergeCell ref="X41:X44"/>
    <mergeCell ref="Y41:Y44"/>
    <mergeCell ref="B37:F40"/>
    <mergeCell ref="J37:J39"/>
    <mergeCell ref="AA41:AA44"/>
    <mergeCell ref="L41:L43"/>
    <mergeCell ref="Z41:Z44"/>
    <mergeCell ref="B29:F32"/>
    <mergeCell ref="J29:J31"/>
    <mergeCell ref="L29:L31"/>
    <mergeCell ref="O29:O31"/>
    <mergeCell ref="W29:W32"/>
    <mergeCell ref="X29:X32"/>
    <mergeCell ref="Y29:Y32"/>
    <mergeCell ref="Z29:Z32"/>
    <mergeCell ref="AA29:AA32"/>
    <mergeCell ref="AA13:AA16"/>
    <mergeCell ref="B25:F28"/>
    <mergeCell ref="J25:J27"/>
    <mergeCell ref="L25:L27"/>
    <mergeCell ref="O25:O27"/>
    <mergeCell ref="W25:W28"/>
    <mergeCell ref="X25:X28"/>
    <mergeCell ref="Y25:Y28"/>
    <mergeCell ref="B21:F24"/>
    <mergeCell ref="J21:J23"/>
    <mergeCell ref="L21:L23"/>
    <mergeCell ref="O21:O23"/>
    <mergeCell ref="W21:W24"/>
    <mergeCell ref="X21:X24"/>
    <mergeCell ref="L17:L19"/>
    <mergeCell ref="O17:O19"/>
    <mergeCell ref="W17:W20"/>
    <mergeCell ref="X17:X20"/>
    <mergeCell ref="Y17:Y20"/>
    <mergeCell ref="Z17:Z20"/>
    <mergeCell ref="AA17:AA20"/>
    <mergeCell ref="B9:F9"/>
    <mergeCell ref="G9:H9"/>
    <mergeCell ref="B10:F10"/>
    <mergeCell ref="G10:H10"/>
    <mergeCell ref="B17:F20"/>
    <mergeCell ref="J17:J19"/>
    <mergeCell ref="W13:W16"/>
    <mergeCell ref="X13:X16"/>
    <mergeCell ref="Y13:Y16"/>
    <mergeCell ref="Z25:Z28"/>
    <mergeCell ref="AA25:AA28"/>
    <mergeCell ref="Z45:Z48"/>
    <mergeCell ref="B11:F11"/>
    <mergeCell ref="G11:H11"/>
    <mergeCell ref="B12:F12"/>
    <mergeCell ref="G12:H12"/>
    <mergeCell ref="B13:F16"/>
    <mergeCell ref="L13:L15"/>
    <mergeCell ref="O13:O15"/>
    <mergeCell ref="Z13:Z16"/>
    <mergeCell ref="J13:J15"/>
    <mergeCell ref="Y21:Y24"/>
    <mergeCell ref="Z21:Z24"/>
    <mergeCell ref="AA21:AA24"/>
    <mergeCell ref="A2:F2"/>
    <mergeCell ref="G2:H2"/>
    <mergeCell ref="J2:O2"/>
    <mergeCell ref="W2:AA2"/>
    <mergeCell ref="A3:F8"/>
    <mergeCell ref="G3:H6"/>
    <mergeCell ref="I3:I8"/>
    <mergeCell ref="K3:K8"/>
    <mergeCell ref="L3:L8"/>
    <mergeCell ref="M3:M8"/>
    <mergeCell ref="N3:O8"/>
    <mergeCell ref="G7:H8"/>
    <mergeCell ref="W3:W8"/>
    <mergeCell ref="X3:X8"/>
    <mergeCell ref="Y3:Y8"/>
    <mergeCell ref="Z3:Z8"/>
    <mergeCell ref="AA3:AA8"/>
    <mergeCell ref="J5:J8"/>
  </mergeCells>
  <printOptions/>
  <pageMargins left="0.7" right="0.7" top="0.787401575" bottom="0.787401575" header="0.3" footer="0.3"/>
  <pageSetup horizontalDpi="600" verticalDpi="600" orientation="landscape" paperSize="9" scale="50" r:id="rId1"/>
  <headerFooter>
    <oddFooter>&amp;L&amp;"-,Fett"&amp;12Anlage 5 - Excel-Tabelle - Raum- und Leistungsdaten - Teilergebnisse
Ausschreibung RHV VgV 003-18
Objektreinigung Kita "Regenbogen"
Große Kreisstadt Weißwasser/O.L.</oddFooter>
  </headerFooter>
  <rowBreaks count="7" manualBreakCount="7">
    <brk id="60" max="255" man="1"/>
    <brk id="72" max="255" man="1"/>
    <brk id="96" max="255" man="1"/>
    <brk id="114" max="255" man="1"/>
    <brk id="133" max="255" man="1"/>
    <brk id="152" max="255" man="1"/>
    <brk id="165" max="255" man="1"/>
  </rowBreaks>
  <colBreaks count="1" manualBreakCount="1">
    <brk id="16" max="65535" man="1"/>
  </colBreaks>
</worksheet>
</file>

<file path=xl/worksheets/sheet5.xml><?xml version="1.0" encoding="utf-8"?>
<worksheet xmlns="http://schemas.openxmlformats.org/spreadsheetml/2006/main" xmlns:r="http://schemas.openxmlformats.org/officeDocument/2006/relationships">
  <dimension ref="A2:AA52"/>
  <sheetViews>
    <sheetView showZeros="0" view="pageLayout" workbookViewId="0" topLeftCell="A1">
      <selection activeCell="D53" sqref="D53:D55"/>
    </sheetView>
  </sheetViews>
  <sheetFormatPr defaultColWidth="11.421875" defaultRowHeight="15"/>
  <cols>
    <col min="1" max="1" width="5.7109375" style="393" customWidth="1"/>
    <col min="2" max="2" width="7.7109375" style="393" customWidth="1"/>
    <col min="3" max="3" width="50.421875" style="393" customWidth="1"/>
    <col min="4" max="4" width="30.7109375" style="393" customWidth="1"/>
    <col min="5" max="5" width="7.421875" style="393" customWidth="1"/>
    <col min="6" max="6" width="12.7109375" style="398" customWidth="1"/>
    <col min="7" max="7" width="12.7109375" style="393" customWidth="1"/>
    <col min="8" max="8" width="14.421875" style="393" customWidth="1"/>
    <col min="9" max="9" width="9.8515625" style="398" customWidth="1"/>
    <col min="10" max="10" width="17.7109375" style="393" customWidth="1"/>
    <col min="11" max="11" width="19.8515625" style="393" customWidth="1"/>
    <col min="12" max="15" width="17.7109375" style="393" customWidth="1"/>
    <col min="16" max="16" width="2.7109375" style="393" customWidth="1"/>
    <col min="17" max="16384" width="11.421875" style="393" customWidth="1"/>
  </cols>
  <sheetData>
    <row r="1" ht="15.75" thickBot="1"/>
    <row r="2" spans="1:16" s="408" customFormat="1" ht="19.5" customHeight="1">
      <c r="A2" s="406"/>
      <c r="B2" s="993"/>
      <c r="C2" s="994"/>
      <c r="D2" s="994"/>
      <c r="E2" s="994"/>
      <c r="F2" s="994"/>
      <c r="G2" s="994"/>
      <c r="H2" s="994"/>
      <c r="I2" s="994"/>
      <c r="J2" s="994"/>
      <c r="K2" s="617"/>
      <c r="L2" s="995"/>
      <c r="M2" s="995"/>
      <c r="N2" s="995"/>
      <c r="O2" s="995"/>
      <c r="P2" s="407"/>
    </row>
    <row r="3" spans="1:16" s="408" customFormat="1" ht="12.75" customHeight="1" thickBot="1">
      <c r="A3" s="409"/>
      <c r="B3" s="618"/>
      <c r="C3" s="619"/>
      <c r="D3" s="619"/>
      <c r="E3" s="618"/>
      <c r="F3" s="620"/>
      <c r="G3" s="618"/>
      <c r="H3" s="618"/>
      <c r="I3" s="620"/>
      <c r="J3" s="618"/>
      <c r="K3" s="618"/>
      <c r="L3" s="618"/>
      <c r="M3" s="618"/>
      <c r="N3" s="618"/>
      <c r="O3" s="618"/>
      <c r="P3" s="410"/>
    </row>
    <row r="4" spans="1:16" s="444" customFormat="1" ht="12.75" customHeight="1">
      <c r="A4" s="441"/>
      <c r="B4" s="996" t="s">
        <v>319</v>
      </c>
      <c r="C4" s="997"/>
      <c r="D4" s="997"/>
      <c r="E4" s="998"/>
      <c r="F4" s="442"/>
      <c r="G4" s="1005" t="s">
        <v>153</v>
      </c>
      <c r="H4" s="1006"/>
      <c r="I4" s="1006"/>
      <c r="J4" s="1006"/>
      <c r="K4" s="1006"/>
      <c r="L4" s="1006"/>
      <c r="M4" s="1006"/>
      <c r="N4" s="1006"/>
      <c r="O4" s="1007"/>
      <c r="P4" s="443"/>
    </row>
    <row r="5" spans="1:16" s="444" customFormat="1" ht="12.75" customHeight="1">
      <c r="A5" s="441"/>
      <c r="B5" s="999"/>
      <c r="C5" s="1000"/>
      <c r="D5" s="1000"/>
      <c r="E5" s="1001"/>
      <c r="F5" s="445"/>
      <c r="G5" s="1008"/>
      <c r="H5" s="1009"/>
      <c r="I5" s="1009"/>
      <c r="J5" s="1009"/>
      <c r="K5" s="1009"/>
      <c r="L5" s="1009"/>
      <c r="M5" s="1009"/>
      <c r="N5" s="1009"/>
      <c r="O5" s="1010"/>
      <c r="P5" s="443"/>
    </row>
    <row r="6" spans="1:16" s="444" customFormat="1" ht="12.75" customHeight="1">
      <c r="A6" s="441"/>
      <c r="B6" s="999"/>
      <c r="C6" s="1000"/>
      <c r="D6" s="1000"/>
      <c r="E6" s="1001"/>
      <c r="F6" s="445"/>
      <c r="G6" s="1011"/>
      <c r="H6" s="1012"/>
      <c r="I6" s="1012"/>
      <c r="J6" s="1012"/>
      <c r="K6" s="1012"/>
      <c r="L6" s="1012"/>
      <c r="M6" s="1012"/>
      <c r="N6" s="1012"/>
      <c r="O6" s="1013"/>
      <c r="P6" s="443"/>
    </row>
    <row r="7" spans="1:16" s="444" customFormat="1" ht="12.75" customHeight="1" thickBot="1">
      <c r="A7" s="441"/>
      <c r="B7" s="1002"/>
      <c r="C7" s="1003"/>
      <c r="D7" s="1003"/>
      <c r="E7" s="1004"/>
      <c r="F7" s="445"/>
      <c r="G7" s="1011"/>
      <c r="H7" s="1012"/>
      <c r="I7" s="1012"/>
      <c r="J7" s="1012"/>
      <c r="K7" s="1012"/>
      <c r="L7" s="1012"/>
      <c r="M7" s="1012"/>
      <c r="N7" s="1012"/>
      <c r="O7" s="1013"/>
      <c r="P7" s="443"/>
    </row>
    <row r="8" spans="1:16" s="444" customFormat="1" ht="23.25" customHeight="1">
      <c r="A8" s="441"/>
      <c r="B8" s="1008" t="s">
        <v>154</v>
      </c>
      <c r="C8" s="1016" t="s">
        <v>320</v>
      </c>
      <c r="D8" s="1017"/>
      <c r="E8" s="1018"/>
      <c r="F8" s="1070" t="s">
        <v>160</v>
      </c>
      <c r="G8" s="1052" t="s">
        <v>161</v>
      </c>
      <c r="H8" s="1058" t="s">
        <v>162</v>
      </c>
      <c r="I8" s="1008" t="s">
        <v>46</v>
      </c>
      <c r="J8" s="1071"/>
      <c r="K8" s="1067" t="s">
        <v>165</v>
      </c>
      <c r="L8" s="1052" t="s">
        <v>166</v>
      </c>
      <c r="M8" s="1055" t="s">
        <v>167</v>
      </c>
      <c r="N8" s="1055" t="s">
        <v>168</v>
      </c>
      <c r="O8" s="1058" t="s">
        <v>169</v>
      </c>
      <c r="P8" s="443"/>
    </row>
    <row r="9" spans="1:16" s="444" customFormat="1" ht="15.75" customHeight="1">
      <c r="A9" s="441"/>
      <c r="B9" s="1008"/>
      <c r="C9" s="1016"/>
      <c r="D9" s="1017"/>
      <c r="E9" s="1018"/>
      <c r="F9" s="1070"/>
      <c r="G9" s="1052"/>
      <c r="H9" s="1058"/>
      <c r="I9" s="1008"/>
      <c r="J9" s="1071"/>
      <c r="K9" s="1067"/>
      <c r="L9" s="1052"/>
      <c r="M9" s="1055"/>
      <c r="N9" s="1055"/>
      <c r="O9" s="1058"/>
      <c r="P9" s="443"/>
    </row>
    <row r="10" spans="1:16" s="444" customFormat="1" ht="15.75" customHeight="1">
      <c r="A10" s="441"/>
      <c r="B10" s="1014"/>
      <c r="C10" s="1017"/>
      <c r="D10" s="1017"/>
      <c r="E10" s="1018"/>
      <c r="F10" s="1068"/>
      <c r="G10" s="1053"/>
      <c r="H10" s="1059"/>
      <c r="I10" s="1072"/>
      <c r="J10" s="1071"/>
      <c r="K10" s="1068"/>
      <c r="L10" s="1053"/>
      <c r="M10" s="1056"/>
      <c r="N10" s="1056"/>
      <c r="O10" s="1059"/>
      <c r="P10" s="443"/>
    </row>
    <row r="11" spans="1:16" s="444" customFormat="1" ht="15.75" customHeight="1">
      <c r="A11" s="441"/>
      <c r="B11" s="1014"/>
      <c r="C11" s="1017"/>
      <c r="D11" s="1017"/>
      <c r="E11" s="1018"/>
      <c r="F11" s="1068"/>
      <c r="G11" s="1053"/>
      <c r="H11" s="1059"/>
      <c r="I11" s="1072"/>
      <c r="J11" s="1071"/>
      <c r="K11" s="1068"/>
      <c r="L11" s="1053"/>
      <c r="M11" s="1056"/>
      <c r="N11" s="1056"/>
      <c r="O11" s="1059"/>
      <c r="P11" s="443"/>
    </row>
    <row r="12" spans="1:16" s="444" customFormat="1" ht="15.75" customHeight="1">
      <c r="A12" s="441"/>
      <c r="B12" s="1014"/>
      <c r="C12" s="1017"/>
      <c r="D12" s="1017"/>
      <c r="E12" s="1018"/>
      <c r="F12" s="1068"/>
      <c r="G12" s="1053"/>
      <c r="H12" s="1059"/>
      <c r="I12" s="1044" t="s">
        <v>163</v>
      </c>
      <c r="J12" s="1047" t="s">
        <v>164</v>
      </c>
      <c r="K12" s="1068"/>
      <c r="L12" s="1053"/>
      <c r="M12" s="1056"/>
      <c r="N12" s="1056"/>
      <c r="O12" s="1059"/>
      <c r="P12" s="443"/>
    </row>
    <row r="13" spans="1:16" s="444" customFormat="1" ht="15.75" customHeight="1">
      <c r="A13" s="441"/>
      <c r="B13" s="1014"/>
      <c r="C13" s="1017"/>
      <c r="D13" s="1017"/>
      <c r="E13" s="1018"/>
      <c r="F13" s="1068"/>
      <c r="G13" s="1053"/>
      <c r="H13" s="1059"/>
      <c r="I13" s="1045"/>
      <c r="J13" s="1048"/>
      <c r="K13" s="1068"/>
      <c r="L13" s="1053"/>
      <c r="M13" s="1056"/>
      <c r="N13" s="1056"/>
      <c r="O13" s="1059"/>
      <c r="P13" s="443"/>
    </row>
    <row r="14" spans="1:16" s="444" customFormat="1" ht="15.75" customHeight="1">
      <c r="A14" s="441"/>
      <c r="B14" s="1014"/>
      <c r="C14" s="1017"/>
      <c r="D14" s="1017"/>
      <c r="E14" s="1018"/>
      <c r="F14" s="1068"/>
      <c r="G14" s="1053"/>
      <c r="H14" s="1059"/>
      <c r="I14" s="1045"/>
      <c r="J14" s="1048"/>
      <c r="K14" s="1068"/>
      <c r="L14" s="1053"/>
      <c r="M14" s="1056"/>
      <c r="N14" s="1056"/>
      <c r="O14" s="1059"/>
      <c r="P14" s="443"/>
    </row>
    <row r="15" spans="1:16" s="444" customFormat="1" ht="15.75" customHeight="1">
      <c r="A15" s="441"/>
      <c r="B15" s="1015"/>
      <c r="C15" s="1019"/>
      <c r="D15" s="1019"/>
      <c r="E15" s="1020"/>
      <c r="F15" s="1069"/>
      <c r="G15" s="1054"/>
      <c r="H15" s="1060"/>
      <c r="I15" s="1046"/>
      <c r="J15" s="1049"/>
      <c r="K15" s="1069"/>
      <c r="L15" s="1054"/>
      <c r="M15" s="1057"/>
      <c r="N15" s="1057"/>
      <c r="O15" s="1060"/>
      <c r="P15" s="443"/>
    </row>
    <row r="16" spans="1:16" s="444" customFormat="1" ht="23.25" customHeight="1" thickBot="1">
      <c r="A16" s="441"/>
      <c r="B16" s="451"/>
      <c r="C16" s="452"/>
      <c r="D16" s="1050"/>
      <c r="E16" s="1051"/>
      <c r="F16" s="447"/>
      <c r="G16" s="451"/>
      <c r="H16" s="453"/>
      <c r="I16" s="447"/>
      <c r="J16" s="446" t="s">
        <v>155</v>
      </c>
      <c r="K16" s="448"/>
      <c r="L16" s="451" t="s">
        <v>155</v>
      </c>
      <c r="M16" s="452" t="s">
        <v>155</v>
      </c>
      <c r="N16" s="452" t="s">
        <v>155</v>
      </c>
      <c r="O16" s="453" t="s">
        <v>155</v>
      </c>
      <c r="P16" s="443"/>
    </row>
    <row r="17" spans="1:16" ht="15.75" customHeight="1">
      <c r="A17" s="411"/>
      <c r="B17" s="454" t="s">
        <v>55</v>
      </c>
      <c r="C17" s="455" t="s">
        <v>56</v>
      </c>
      <c r="D17" s="1061" t="s">
        <v>57</v>
      </c>
      <c r="E17" s="1062"/>
      <c r="F17" s="427" t="s">
        <v>58</v>
      </c>
      <c r="G17" s="454" t="s">
        <v>59</v>
      </c>
      <c r="H17" s="456" t="s">
        <v>60</v>
      </c>
      <c r="I17" s="427" t="s">
        <v>61</v>
      </c>
      <c r="J17" s="428" t="s">
        <v>62</v>
      </c>
      <c r="K17" s="454" t="s">
        <v>63</v>
      </c>
      <c r="L17" s="455" t="s">
        <v>64</v>
      </c>
      <c r="M17" s="455" t="s">
        <v>65</v>
      </c>
      <c r="N17" s="455" t="s">
        <v>66</v>
      </c>
      <c r="O17" s="456" t="s">
        <v>322</v>
      </c>
      <c r="P17" s="405"/>
    </row>
    <row r="18" spans="1:16" s="401" customFormat="1" ht="15.75" customHeight="1" thickBot="1">
      <c r="A18" s="412"/>
      <c r="B18" s="457"/>
      <c r="C18" s="458"/>
      <c r="D18" s="1063"/>
      <c r="E18" s="1064"/>
      <c r="F18" s="429"/>
      <c r="G18" s="457"/>
      <c r="H18" s="459"/>
      <c r="I18" s="429"/>
      <c r="J18" s="430"/>
      <c r="K18" s="449"/>
      <c r="L18" s="457"/>
      <c r="M18" s="458"/>
      <c r="N18" s="458"/>
      <c r="O18" s="459"/>
      <c r="P18" s="422"/>
    </row>
    <row r="19" spans="1:16" ht="4.5" customHeight="1">
      <c r="A19" s="411"/>
      <c r="B19" s="473"/>
      <c r="C19" s="478"/>
      <c r="D19" s="476"/>
      <c r="E19" s="472"/>
      <c r="F19" s="431"/>
      <c r="G19" s="460"/>
      <c r="H19" s="466"/>
      <c r="I19" s="431"/>
      <c r="J19" s="432"/>
      <c r="K19" s="450"/>
      <c r="L19" s="460"/>
      <c r="M19" s="461"/>
      <c r="N19" s="461"/>
      <c r="O19" s="462"/>
      <c r="P19" s="405"/>
    </row>
    <row r="20" spans="1:27" s="444" customFormat="1" ht="112.5">
      <c r="A20" s="441"/>
      <c r="B20" s="474" t="s">
        <v>86</v>
      </c>
      <c r="C20" s="479" t="s">
        <v>324</v>
      </c>
      <c r="D20" s="1065" t="s">
        <v>323</v>
      </c>
      <c r="E20" s="1066"/>
      <c r="F20" s="669" t="s">
        <v>321</v>
      </c>
      <c r="G20" s="467">
        <v>5</v>
      </c>
      <c r="H20" s="468">
        <f>'Eingabe 1 - Regenbogen'!B32</f>
        <v>49</v>
      </c>
      <c r="I20" s="614">
        <f>'Eingabe 2 - Regenbogen'!H77</f>
        <v>0</v>
      </c>
      <c r="J20" s="616">
        <f>'Eingabe 2 - Regenbogen'!I77</f>
        <v>0</v>
      </c>
      <c r="K20" s="615"/>
      <c r="L20" s="611">
        <f>K20*J20</f>
        <v>0</v>
      </c>
      <c r="M20" s="612">
        <f>L20*G20</f>
        <v>0</v>
      </c>
      <c r="N20" s="612">
        <f>M20*H20</f>
        <v>0</v>
      </c>
      <c r="O20" s="613">
        <f>N20*'Eingabe 1 - Regenbogen'!F46</f>
        <v>0</v>
      </c>
      <c r="P20" s="443"/>
      <c r="Q20" s="397"/>
      <c r="R20" s="397"/>
      <c r="S20" s="397"/>
      <c r="T20" s="397"/>
      <c r="U20" s="397"/>
      <c r="V20" s="397"/>
      <c r="W20" s="397"/>
      <c r="X20" s="397"/>
      <c r="Y20" s="397"/>
      <c r="Z20" s="397"/>
      <c r="AA20" s="397"/>
    </row>
    <row r="21" spans="1:27" ht="4.5" customHeight="1">
      <c r="A21" s="411"/>
      <c r="B21" s="475"/>
      <c r="C21" s="480"/>
      <c r="D21" s="477"/>
      <c r="E21" s="471"/>
      <c r="F21" s="423"/>
      <c r="G21" s="469"/>
      <c r="H21" s="470"/>
      <c r="I21" s="424"/>
      <c r="J21" s="425"/>
      <c r="K21" s="425"/>
      <c r="L21" s="463"/>
      <c r="M21" s="464"/>
      <c r="N21" s="464"/>
      <c r="O21" s="465"/>
      <c r="P21" s="405"/>
      <c r="Q21" s="395"/>
      <c r="R21" s="395"/>
      <c r="S21" s="395"/>
      <c r="T21" s="395"/>
      <c r="U21" s="395"/>
      <c r="V21" s="395"/>
      <c r="W21" s="395"/>
      <c r="X21" s="395"/>
      <c r="Y21" s="395"/>
      <c r="Z21" s="395"/>
      <c r="AA21" s="395"/>
    </row>
    <row r="22" spans="1:27" ht="15">
      <c r="A22" s="413"/>
      <c r="B22" s="416"/>
      <c r="C22" s="416"/>
      <c r="D22" s="416"/>
      <c r="E22" s="416"/>
      <c r="F22" s="418"/>
      <c r="G22" s="416"/>
      <c r="H22" s="416"/>
      <c r="I22" s="419"/>
      <c r="J22" s="416"/>
      <c r="K22" s="416"/>
      <c r="L22" s="416"/>
      <c r="M22" s="416"/>
      <c r="N22" s="416"/>
      <c r="O22" s="416"/>
      <c r="P22" s="405"/>
      <c r="Q22" s="395"/>
      <c r="R22" s="395"/>
      <c r="S22" s="395"/>
      <c r="T22" s="395"/>
      <c r="U22" s="395"/>
      <c r="V22" s="395"/>
      <c r="W22" s="395"/>
      <c r="X22" s="395"/>
      <c r="Y22" s="395"/>
      <c r="Z22" s="395"/>
      <c r="AA22" s="395"/>
    </row>
    <row r="23" spans="1:27" ht="15.75" thickBot="1">
      <c r="A23" s="414"/>
      <c r="B23" s="417"/>
      <c r="C23" s="417"/>
      <c r="D23" s="417"/>
      <c r="E23" s="417"/>
      <c r="F23" s="420"/>
      <c r="G23" s="417"/>
      <c r="H23" s="417"/>
      <c r="I23" s="420"/>
      <c r="J23" s="417"/>
      <c r="K23" s="417"/>
      <c r="L23" s="417"/>
      <c r="M23" s="417"/>
      <c r="N23" s="417"/>
      <c r="O23" s="417"/>
      <c r="P23" s="421"/>
      <c r="Q23" s="395"/>
      <c r="R23" s="395"/>
      <c r="S23" s="395"/>
      <c r="T23" s="395"/>
      <c r="U23" s="395"/>
      <c r="V23" s="395"/>
      <c r="W23" s="395"/>
      <c r="X23" s="395"/>
      <c r="Y23" s="395"/>
      <c r="Z23" s="395"/>
      <c r="AA23" s="395"/>
    </row>
    <row r="24" spans="1:27" ht="15.75" thickTop="1">
      <c r="A24" s="413"/>
      <c r="B24" s="416"/>
      <c r="C24" s="416"/>
      <c r="D24" s="416"/>
      <c r="E24" s="416"/>
      <c r="F24" s="418"/>
      <c r="G24" s="416"/>
      <c r="H24" s="416"/>
      <c r="I24" s="419"/>
      <c r="J24" s="416"/>
      <c r="K24" s="416"/>
      <c r="L24" s="416"/>
      <c r="M24" s="416"/>
      <c r="N24" s="416"/>
      <c r="O24" s="416"/>
      <c r="P24" s="416"/>
      <c r="Q24" s="1021" t="s">
        <v>182</v>
      </c>
      <c r="R24" s="395"/>
      <c r="S24" s="395"/>
      <c r="T24" s="395"/>
      <c r="U24" s="395"/>
      <c r="V24" s="395"/>
      <c r="W24" s="395"/>
      <c r="X24" s="395"/>
      <c r="Y24" s="395"/>
      <c r="Z24" s="395"/>
      <c r="AA24" s="395"/>
    </row>
    <row r="25" spans="1:27" ht="15.75" thickBot="1">
      <c r="A25" s="414"/>
      <c r="B25" s="417"/>
      <c r="C25" s="417"/>
      <c r="D25" s="417"/>
      <c r="E25" s="417"/>
      <c r="F25" s="420"/>
      <c r="G25" s="417"/>
      <c r="H25" s="417"/>
      <c r="I25" s="420"/>
      <c r="J25" s="417"/>
      <c r="K25" s="417"/>
      <c r="L25" s="417"/>
      <c r="M25" s="417"/>
      <c r="N25" s="417"/>
      <c r="O25" s="417"/>
      <c r="P25" s="417"/>
      <c r="Q25" s="1022"/>
      <c r="R25" s="395"/>
      <c r="S25" s="395"/>
      <c r="T25" s="395"/>
      <c r="U25" s="395"/>
      <c r="V25" s="395"/>
      <c r="W25" s="395"/>
      <c r="X25" s="395"/>
      <c r="Y25" s="395"/>
      <c r="Z25" s="395"/>
      <c r="AA25" s="395"/>
    </row>
    <row r="26" spans="1:27" ht="15.75" thickBot="1">
      <c r="A26" s="621"/>
      <c r="B26" s="622"/>
      <c r="C26" s="622"/>
      <c r="D26" s="622"/>
      <c r="E26" s="622"/>
      <c r="F26" s="623"/>
      <c r="G26" s="623"/>
      <c r="H26" s="624"/>
      <c r="I26" s="624"/>
      <c r="J26" s="623"/>
      <c r="K26" s="623"/>
      <c r="L26" s="622"/>
      <c r="M26" s="622"/>
      <c r="N26" s="622"/>
      <c r="O26" s="622"/>
      <c r="P26" s="625"/>
      <c r="Q26" s="1023"/>
      <c r="R26" s="395"/>
      <c r="S26" s="395"/>
      <c r="T26" s="395"/>
      <c r="U26" s="395"/>
      <c r="V26" s="395"/>
      <c r="W26" s="395"/>
      <c r="X26" s="395"/>
      <c r="Y26" s="395"/>
      <c r="Z26" s="395"/>
      <c r="AA26" s="395"/>
    </row>
    <row r="27" spans="1:27" ht="15" customHeight="1">
      <c r="A27" s="1025" t="s">
        <v>185</v>
      </c>
      <c r="B27" s="1026"/>
      <c r="C27" s="1026"/>
      <c r="D27" s="1026"/>
      <c r="E27" s="1026"/>
      <c r="F27" s="1026"/>
      <c r="G27" s="1027"/>
      <c r="H27" s="419"/>
      <c r="I27" s="419"/>
      <c r="J27" s="1034" t="s">
        <v>184</v>
      </c>
      <c r="K27" s="1035"/>
      <c r="L27" s="1036"/>
      <c r="M27" s="1036"/>
      <c r="N27" s="1036"/>
      <c r="O27" s="1036"/>
      <c r="P27" s="1037"/>
      <c r="Q27" s="1023"/>
      <c r="R27" s="395"/>
      <c r="S27" s="395"/>
      <c r="T27" s="395"/>
      <c r="U27" s="395"/>
      <c r="V27" s="395"/>
      <c r="W27" s="395"/>
      <c r="X27" s="395"/>
      <c r="Y27" s="395"/>
      <c r="Z27" s="395"/>
      <c r="AA27" s="395"/>
    </row>
    <row r="28" spans="1:27" ht="15" customHeight="1">
      <c r="A28" s="1028"/>
      <c r="B28" s="1029"/>
      <c r="C28" s="1029"/>
      <c r="D28" s="1029"/>
      <c r="E28" s="1029"/>
      <c r="F28" s="1029"/>
      <c r="G28" s="1030"/>
      <c r="H28" s="426"/>
      <c r="I28" s="426"/>
      <c r="J28" s="1038"/>
      <c r="K28" s="1039"/>
      <c r="L28" s="1039"/>
      <c r="M28" s="1039"/>
      <c r="N28" s="1039"/>
      <c r="O28" s="1039"/>
      <c r="P28" s="1040"/>
      <c r="Q28" s="1023"/>
      <c r="R28" s="395"/>
      <c r="S28" s="395"/>
      <c r="T28" s="395"/>
      <c r="U28" s="395"/>
      <c r="V28" s="395"/>
      <c r="W28" s="395"/>
      <c r="X28" s="395"/>
      <c r="Y28" s="395"/>
      <c r="Z28" s="395"/>
      <c r="AA28" s="395"/>
    </row>
    <row r="29" spans="1:27" ht="15" customHeight="1">
      <c r="A29" s="1028"/>
      <c r="B29" s="1029"/>
      <c r="C29" s="1029"/>
      <c r="D29" s="1029"/>
      <c r="E29" s="1029"/>
      <c r="F29" s="1029"/>
      <c r="G29" s="1030"/>
      <c r="H29" s="426"/>
      <c r="I29" s="426"/>
      <c r="J29" s="1038"/>
      <c r="K29" s="1039"/>
      <c r="L29" s="1039"/>
      <c r="M29" s="1039"/>
      <c r="N29" s="1039"/>
      <c r="O29" s="1039"/>
      <c r="P29" s="1040"/>
      <c r="Q29" s="1023"/>
      <c r="R29" s="395"/>
      <c r="S29" s="395"/>
      <c r="T29" s="395"/>
      <c r="U29" s="395"/>
      <c r="V29" s="395"/>
      <c r="W29" s="395"/>
      <c r="X29" s="395"/>
      <c r="Y29" s="395"/>
      <c r="Z29" s="395"/>
      <c r="AA29" s="395"/>
    </row>
    <row r="30" spans="1:27" ht="15" customHeight="1" thickBot="1">
      <c r="A30" s="1028"/>
      <c r="B30" s="1029"/>
      <c r="C30" s="1029"/>
      <c r="D30" s="1029"/>
      <c r="E30" s="1029"/>
      <c r="F30" s="1029"/>
      <c r="G30" s="1030"/>
      <c r="H30" s="426"/>
      <c r="I30" s="426"/>
      <c r="J30" s="1041"/>
      <c r="K30" s="1042"/>
      <c r="L30" s="1042"/>
      <c r="M30" s="1042"/>
      <c r="N30" s="1042"/>
      <c r="O30" s="1042"/>
      <c r="P30" s="1043"/>
      <c r="Q30" s="1023"/>
      <c r="R30" s="395"/>
      <c r="S30" s="395"/>
      <c r="T30" s="395"/>
      <c r="U30" s="395"/>
      <c r="V30" s="395"/>
      <c r="W30" s="395"/>
      <c r="X30" s="395"/>
      <c r="Y30" s="395"/>
      <c r="Z30" s="395"/>
      <c r="AA30" s="395"/>
    </row>
    <row r="31" spans="1:27" ht="23.25">
      <c r="A31" s="1028"/>
      <c r="B31" s="1029"/>
      <c r="C31" s="1029"/>
      <c r="D31" s="1029"/>
      <c r="E31" s="1029"/>
      <c r="F31" s="1029"/>
      <c r="G31" s="1030"/>
      <c r="H31" s="403"/>
      <c r="I31" s="403"/>
      <c r="J31" s="402"/>
      <c r="K31" s="402"/>
      <c r="L31" s="402"/>
      <c r="M31" s="402"/>
      <c r="N31" s="402"/>
      <c r="O31" s="402"/>
      <c r="P31" s="626"/>
      <c r="Q31" s="1023"/>
      <c r="R31" s="395"/>
      <c r="S31" s="395"/>
      <c r="T31" s="395"/>
      <c r="U31" s="395"/>
      <c r="V31" s="395"/>
      <c r="W31" s="395"/>
      <c r="X31" s="395"/>
      <c r="Y31" s="395"/>
      <c r="Z31" s="395"/>
      <c r="AA31" s="395"/>
    </row>
    <row r="32" spans="1:27" ht="23.25">
      <c r="A32" s="1028"/>
      <c r="B32" s="1029"/>
      <c r="C32" s="1029"/>
      <c r="D32" s="1029"/>
      <c r="E32" s="1029"/>
      <c r="F32" s="1029"/>
      <c r="G32" s="1030"/>
      <c r="H32" s="403"/>
      <c r="I32" s="403"/>
      <c r="J32" s="403"/>
      <c r="K32" s="403"/>
      <c r="L32" s="403"/>
      <c r="M32" s="403"/>
      <c r="N32" s="403"/>
      <c r="O32" s="403"/>
      <c r="P32" s="627"/>
      <c r="Q32" s="1023"/>
      <c r="R32" s="395"/>
      <c r="S32" s="395"/>
      <c r="T32" s="395"/>
      <c r="U32" s="395"/>
      <c r="V32" s="395"/>
      <c r="W32" s="395"/>
      <c r="X32" s="395"/>
      <c r="Y32" s="395"/>
      <c r="Z32" s="395"/>
      <c r="AA32" s="395"/>
    </row>
    <row r="33" spans="1:27" ht="23.25">
      <c r="A33" s="1028"/>
      <c r="B33" s="1029"/>
      <c r="C33" s="1029"/>
      <c r="D33" s="1029"/>
      <c r="E33" s="1029"/>
      <c r="F33" s="1029"/>
      <c r="G33" s="1030"/>
      <c r="H33" s="403"/>
      <c r="I33" s="403"/>
      <c r="J33" s="403"/>
      <c r="K33" s="403"/>
      <c r="L33" s="403"/>
      <c r="M33" s="403"/>
      <c r="N33" s="403"/>
      <c r="O33" s="403"/>
      <c r="P33" s="627"/>
      <c r="Q33" s="1023"/>
      <c r="R33" s="395"/>
      <c r="S33" s="395"/>
      <c r="T33" s="395"/>
      <c r="U33" s="395"/>
      <c r="V33" s="395"/>
      <c r="W33" s="395"/>
      <c r="X33" s="395"/>
      <c r="Y33" s="395"/>
      <c r="Z33" s="395"/>
      <c r="AA33" s="395"/>
    </row>
    <row r="34" spans="1:27" ht="15">
      <c r="A34" s="1028"/>
      <c r="B34" s="1029"/>
      <c r="C34" s="1029"/>
      <c r="D34" s="1029"/>
      <c r="E34" s="1029"/>
      <c r="F34" s="1029"/>
      <c r="G34" s="1030"/>
      <c r="H34" s="395"/>
      <c r="I34" s="610"/>
      <c r="J34" s="395"/>
      <c r="K34" s="395"/>
      <c r="L34" s="395"/>
      <c r="M34" s="395"/>
      <c r="N34" s="395"/>
      <c r="O34" s="395"/>
      <c r="P34" s="405"/>
      <c r="Q34" s="1023"/>
      <c r="R34" s="395"/>
      <c r="S34" s="395"/>
      <c r="T34" s="395"/>
      <c r="U34" s="395"/>
      <c r="V34" s="395"/>
      <c r="W34" s="395"/>
      <c r="X34" s="395"/>
      <c r="Y34" s="395"/>
      <c r="Z34" s="395"/>
      <c r="AA34" s="395"/>
    </row>
    <row r="35" spans="1:27" ht="15">
      <c r="A35" s="1028"/>
      <c r="B35" s="1029"/>
      <c r="C35" s="1029"/>
      <c r="D35" s="1029"/>
      <c r="E35" s="1029"/>
      <c r="F35" s="1029"/>
      <c r="G35" s="1030"/>
      <c r="H35" s="395"/>
      <c r="I35" s="610"/>
      <c r="J35" s="395"/>
      <c r="K35" s="395"/>
      <c r="L35" s="395"/>
      <c r="M35" s="395"/>
      <c r="N35" s="395"/>
      <c r="O35" s="395"/>
      <c r="P35" s="394"/>
      <c r="Q35" s="1023"/>
      <c r="R35" s="395"/>
      <c r="S35" s="395"/>
      <c r="T35" s="395"/>
      <c r="U35" s="395"/>
      <c r="V35" s="395"/>
      <c r="W35" s="395"/>
      <c r="X35" s="395"/>
      <c r="Y35" s="395"/>
      <c r="Z35" s="395"/>
      <c r="AA35" s="395"/>
    </row>
    <row r="36" spans="1:27" ht="15">
      <c r="A36" s="1028"/>
      <c r="B36" s="1029"/>
      <c r="C36" s="1029"/>
      <c r="D36" s="1029"/>
      <c r="E36" s="1029"/>
      <c r="F36" s="1029"/>
      <c r="G36" s="1030"/>
      <c r="H36" s="395"/>
      <c r="I36" s="610"/>
      <c r="J36" s="395"/>
      <c r="K36" s="395"/>
      <c r="L36" s="395"/>
      <c r="M36" s="395"/>
      <c r="N36" s="395"/>
      <c r="O36" s="395"/>
      <c r="P36" s="394"/>
      <c r="Q36" s="1023"/>
      <c r="R36" s="395"/>
      <c r="S36" s="395"/>
      <c r="T36" s="395"/>
      <c r="U36" s="395"/>
      <c r="V36" s="395"/>
      <c r="W36" s="395"/>
      <c r="X36" s="395"/>
      <c r="Y36" s="395"/>
      <c r="Z36" s="395"/>
      <c r="AA36" s="395"/>
    </row>
    <row r="37" spans="1:27" ht="15">
      <c r="A37" s="1028"/>
      <c r="B37" s="1029"/>
      <c r="C37" s="1029"/>
      <c r="D37" s="1029"/>
      <c r="E37" s="1029"/>
      <c r="F37" s="1029"/>
      <c r="G37" s="1030"/>
      <c r="H37" s="395"/>
      <c r="I37" s="610"/>
      <c r="J37" s="395"/>
      <c r="K37" s="395"/>
      <c r="L37" s="395"/>
      <c r="M37" s="395"/>
      <c r="N37" s="395"/>
      <c r="O37" s="395"/>
      <c r="P37" s="394"/>
      <c r="Q37" s="1023"/>
      <c r="R37" s="395"/>
      <c r="S37" s="395"/>
      <c r="T37" s="395"/>
      <c r="U37" s="395"/>
      <c r="V37" s="395"/>
      <c r="W37" s="395"/>
      <c r="X37" s="395"/>
      <c r="Y37" s="395"/>
      <c r="Z37" s="395"/>
      <c r="AA37" s="395"/>
    </row>
    <row r="38" spans="1:27" ht="15">
      <c r="A38" s="1028"/>
      <c r="B38" s="1029"/>
      <c r="C38" s="1029"/>
      <c r="D38" s="1029"/>
      <c r="E38" s="1029"/>
      <c r="F38" s="1029"/>
      <c r="G38" s="1030"/>
      <c r="H38" s="395"/>
      <c r="I38" s="610"/>
      <c r="J38" s="395"/>
      <c r="K38" s="395"/>
      <c r="L38" s="395"/>
      <c r="M38" s="395"/>
      <c r="N38" s="395"/>
      <c r="O38" s="395"/>
      <c r="P38" s="394"/>
      <c r="Q38" s="1023"/>
      <c r="R38" s="395"/>
      <c r="S38" s="395"/>
      <c r="T38" s="395"/>
      <c r="U38" s="395"/>
      <c r="V38" s="395"/>
      <c r="W38" s="395"/>
      <c r="X38" s="395"/>
      <c r="Y38" s="395"/>
      <c r="Z38" s="395"/>
      <c r="AA38" s="395"/>
    </row>
    <row r="39" spans="1:27" ht="15">
      <c r="A39" s="1028"/>
      <c r="B39" s="1029"/>
      <c r="C39" s="1029"/>
      <c r="D39" s="1029"/>
      <c r="E39" s="1029"/>
      <c r="F39" s="1029"/>
      <c r="G39" s="1030"/>
      <c r="H39" s="395"/>
      <c r="I39" s="610"/>
      <c r="J39" s="395"/>
      <c r="K39" s="395"/>
      <c r="L39" s="395"/>
      <c r="M39" s="395"/>
      <c r="N39" s="395"/>
      <c r="O39" s="395"/>
      <c r="P39" s="394"/>
      <c r="Q39" s="1023"/>
      <c r="R39" s="395"/>
      <c r="S39" s="395"/>
      <c r="T39" s="395"/>
      <c r="U39" s="395"/>
      <c r="V39" s="395"/>
      <c r="W39" s="395"/>
      <c r="X39" s="395"/>
      <c r="Y39" s="395"/>
      <c r="Z39" s="395"/>
      <c r="AA39" s="395"/>
    </row>
    <row r="40" spans="1:27" ht="15">
      <c r="A40" s="1028"/>
      <c r="B40" s="1029"/>
      <c r="C40" s="1029"/>
      <c r="D40" s="1029"/>
      <c r="E40" s="1029"/>
      <c r="F40" s="1029"/>
      <c r="G40" s="1030"/>
      <c r="H40" s="395"/>
      <c r="I40" s="610"/>
      <c r="J40" s="395"/>
      <c r="K40" s="395"/>
      <c r="L40" s="395"/>
      <c r="M40" s="395"/>
      <c r="N40" s="395"/>
      <c r="O40" s="395"/>
      <c r="P40" s="394"/>
      <c r="Q40" s="1023"/>
      <c r="R40" s="395"/>
      <c r="S40" s="395"/>
      <c r="T40" s="395"/>
      <c r="U40" s="395"/>
      <c r="V40" s="395"/>
      <c r="W40" s="395"/>
      <c r="X40" s="395"/>
      <c r="Y40" s="395"/>
      <c r="Z40" s="395"/>
      <c r="AA40" s="395"/>
    </row>
    <row r="41" spans="1:27" ht="15.75" thickBot="1">
      <c r="A41" s="1031"/>
      <c r="B41" s="1032"/>
      <c r="C41" s="1032"/>
      <c r="D41" s="1032"/>
      <c r="E41" s="1032"/>
      <c r="F41" s="1032"/>
      <c r="G41" s="1033"/>
      <c r="H41" s="628"/>
      <c r="I41" s="629"/>
      <c r="J41" s="628"/>
      <c r="K41" s="628"/>
      <c r="L41" s="628"/>
      <c r="M41" s="628"/>
      <c r="N41" s="628"/>
      <c r="O41" s="628"/>
      <c r="P41" s="630"/>
      <c r="Q41" s="1023"/>
      <c r="R41" s="395"/>
      <c r="S41" s="395"/>
      <c r="T41" s="395"/>
      <c r="U41" s="395"/>
      <c r="V41" s="395"/>
      <c r="W41" s="395"/>
      <c r="X41" s="395"/>
      <c r="Y41" s="395"/>
      <c r="Z41" s="395"/>
      <c r="AA41" s="395"/>
    </row>
    <row r="42" spans="17:27" ht="15">
      <c r="Q42" s="1022"/>
      <c r="R42" s="395"/>
      <c r="S42" s="395"/>
      <c r="T42" s="395"/>
      <c r="U42" s="395"/>
      <c r="V42" s="395"/>
      <c r="W42" s="395"/>
      <c r="X42" s="395"/>
      <c r="Y42" s="395"/>
      <c r="Z42" s="395"/>
      <c r="AA42" s="395"/>
    </row>
    <row r="43" spans="17:27" ht="15">
      <c r="Q43" s="1022"/>
      <c r="R43" s="395"/>
      <c r="S43" s="395"/>
      <c r="T43" s="395"/>
      <c r="U43" s="395"/>
      <c r="V43" s="395"/>
      <c r="W43" s="395"/>
      <c r="X43" s="395"/>
      <c r="Y43" s="395"/>
      <c r="Z43" s="395"/>
      <c r="AA43" s="395"/>
    </row>
    <row r="44" ht="15">
      <c r="Q44" s="1022"/>
    </row>
    <row r="45" ht="15">
      <c r="Q45" s="1022"/>
    </row>
    <row r="46" ht="15">
      <c r="Q46" s="1022"/>
    </row>
    <row r="47" ht="15">
      <c r="Q47" s="1022"/>
    </row>
    <row r="48" ht="15">
      <c r="Q48" s="1022"/>
    </row>
    <row r="49" ht="15">
      <c r="Q49" s="1022"/>
    </row>
    <row r="50" ht="15">
      <c r="Q50" s="1022"/>
    </row>
    <row r="51" ht="15">
      <c r="Q51" s="1022"/>
    </row>
    <row r="52" ht="15.75" thickBot="1">
      <c r="Q52" s="1024"/>
    </row>
    <row r="53" ht="15.75" thickTop="1"/>
  </sheetData>
  <sheetProtection/>
  <mergeCells count="24">
    <mergeCell ref="D17:E17"/>
    <mergeCell ref="D18:E18"/>
    <mergeCell ref="D20:E20"/>
    <mergeCell ref="K8:K15"/>
    <mergeCell ref="F8:F15"/>
    <mergeCell ref="G8:G15"/>
    <mergeCell ref="H8:H15"/>
    <mergeCell ref="I8:J11"/>
    <mergeCell ref="Q24:Q52"/>
    <mergeCell ref="A27:G41"/>
    <mergeCell ref="J27:P30"/>
    <mergeCell ref="I12:I15"/>
    <mergeCell ref="J12:J15"/>
    <mergeCell ref="D16:E16"/>
    <mergeCell ref="L8:L15"/>
    <mergeCell ref="M8:M15"/>
    <mergeCell ref="N8:N15"/>
    <mergeCell ref="O8:O15"/>
    <mergeCell ref="B2:J2"/>
    <mergeCell ref="L2:O2"/>
    <mergeCell ref="B4:E7"/>
    <mergeCell ref="G4:O7"/>
    <mergeCell ref="B8:B15"/>
    <mergeCell ref="C8:E15"/>
  </mergeCells>
  <printOptions/>
  <pageMargins left="0.5118110236220472" right="0.5118110236220472" top="0.984251968503937" bottom="0.7874015748031497" header="0.31496062992125984" footer="0.31496062992125984"/>
  <pageSetup horizontalDpi="600" verticalDpi="600" orientation="landscape" paperSize="9" scale="49" r:id="rId1"/>
  <headerFooter>
    <oddFooter>&amp;L&amp;"-,Fett"&amp;14Anlage 5 - Excel-Tabelle - Mittagsversorgung
Ausschreibung RHV VgV 003-18
Objektreinigung Kita "Regenbogen"
Große Kreisstadt Weißwasser/O.L.&amp;C
</oddFooter>
  </headerFooter>
</worksheet>
</file>

<file path=xl/worksheets/sheet6.xml><?xml version="1.0" encoding="utf-8"?>
<worksheet xmlns="http://schemas.openxmlformats.org/spreadsheetml/2006/main" xmlns:r="http://schemas.openxmlformats.org/officeDocument/2006/relationships">
  <dimension ref="A1:Z39"/>
  <sheetViews>
    <sheetView view="pageLayout" zoomScale="60" zoomScaleNormal="70" zoomScaleSheetLayoutView="40" zoomScalePageLayoutView="60" workbookViewId="0" topLeftCell="A1">
      <selection activeCell="B16" sqref="B16:D16"/>
    </sheetView>
  </sheetViews>
  <sheetFormatPr defaultColWidth="14.00390625" defaultRowHeight="15"/>
  <cols>
    <col min="1" max="2" width="7.7109375" style="393" customWidth="1"/>
    <col min="3" max="3" width="30.7109375" style="393" customWidth="1"/>
    <col min="4" max="4" width="28.7109375" style="393" customWidth="1"/>
    <col min="5" max="5" width="8.28125" style="393" customWidth="1"/>
    <col min="6" max="6" width="12.7109375" style="393" customWidth="1"/>
    <col min="7" max="7" width="10.421875" style="393" customWidth="1"/>
    <col min="8" max="8" width="12.7109375" style="393" customWidth="1"/>
    <col min="9" max="9" width="6.8515625" style="393" customWidth="1"/>
    <col min="10" max="10" width="22.421875" style="393" customWidth="1"/>
    <col min="11" max="11" width="25.7109375" style="393" customWidth="1"/>
    <col min="12" max="12" width="24.57421875" style="393" customWidth="1"/>
    <col min="13" max="13" width="18.7109375" style="393" customWidth="1"/>
    <col min="14" max="14" width="25.7109375" style="393" customWidth="1"/>
    <col min="15" max="16" width="11.421875" style="393" customWidth="1"/>
    <col min="17" max="17" width="25.7109375" style="393" customWidth="1"/>
    <col min="18" max="18" width="5.7109375" style="393" customWidth="1"/>
    <col min="19" max="19" width="25.7109375" style="393" customWidth="1"/>
    <col min="20" max="20" width="5.7109375" style="393" customWidth="1"/>
    <col min="21" max="21" width="4.57421875" style="393" customWidth="1"/>
    <col min="22" max="250" width="11.421875" style="393" customWidth="1"/>
    <col min="251" max="252" width="7.7109375" style="393" customWidth="1"/>
    <col min="253" max="253" width="30.7109375" style="393" customWidth="1"/>
    <col min="254" max="254" width="15.7109375" style="393" customWidth="1"/>
    <col min="255" max="255" width="2.7109375" style="393" customWidth="1"/>
    <col min="256" max="16384" width="14.00390625" style="393" customWidth="1"/>
  </cols>
  <sheetData>
    <row r="1" spans="1:21" ht="54" customHeight="1" thickBot="1">
      <c r="A1" s="415"/>
      <c r="B1" s="1245" t="s">
        <v>325</v>
      </c>
      <c r="C1" s="1246"/>
      <c r="D1" s="1246"/>
      <c r="E1" s="1246"/>
      <c r="F1" s="1246"/>
      <c r="G1" s="1246"/>
      <c r="H1" s="1246"/>
      <c r="I1" s="1246"/>
      <c r="J1" s="1246"/>
      <c r="K1" s="1246"/>
      <c r="L1" s="1246"/>
      <c r="M1" s="1246"/>
      <c r="N1" s="1246"/>
      <c r="O1" s="1227" t="s">
        <v>181</v>
      </c>
      <c r="P1" s="1228"/>
      <c r="Q1" s="1228"/>
      <c r="R1" s="1228"/>
      <c r="S1" s="1228"/>
      <c r="T1" s="1228"/>
      <c r="U1" s="1229"/>
    </row>
    <row r="2" spans="1:21" ht="18.75" customHeight="1">
      <c r="A2" s="413"/>
      <c r="B2" s="1208" t="s">
        <v>127</v>
      </c>
      <c r="C2" s="1209"/>
      <c r="D2" s="1210"/>
      <c r="E2" s="1247" t="s">
        <v>174</v>
      </c>
      <c r="F2" s="1248"/>
      <c r="G2" s="1248"/>
      <c r="H2" s="1248"/>
      <c r="I2" s="1248"/>
      <c r="J2" s="1248"/>
      <c r="K2" s="1248"/>
      <c r="L2" s="1248"/>
      <c r="M2" s="1248"/>
      <c r="N2" s="1249"/>
      <c r="O2" s="1255" t="s">
        <v>50</v>
      </c>
      <c r="P2" s="1256"/>
      <c r="Q2" s="1256"/>
      <c r="R2" s="1256"/>
      <c r="S2" s="1256"/>
      <c r="T2" s="1164"/>
      <c r="U2" s="394"/>
    </row>
    <row r="3" spans="1:21" ht="18.75" customHeight="1">
      <c r="A3" s="413"/>
      <c r="B3" s="1211"/>
      <c r="C3" s="1212"/>
      <c r="D3" s="1213"/>
      <c r="E3" s="1250"/>
      <c r="F3" s="1193"/>
      <c r="G3" s="1193"/>
      <c r="H3" s="1193"/>
      <c r="I3" s="1193"/>
      <c r="J3" s="1193"/>
      <c r="K3" s="1193"/>
      <c r="L3" s="1193"/>
      <c r="M3" s="1193"/>
      <c r="N3" s="1251"/>
      <c r="O3" s="1257"/>
      <c r="P3" s="1258"/>
      <c r="Q3" s="1258"/>
      <c r="R3" s="1258"/>
      <c r="S3" s="1258"/>
      <c r="T3" s="1259"/>
      <c r="U3" s="394"/>
    </row>
    <row r="4" spans="1:21" ht="18.75" customHeight="1">
      <c r="A4" s="413"/>
      <c r="B4" s="1211"/>
      <c r="C4" s="1212"/>
      <c r="D4" s="1213"/>
      <c r="E4" s="1252"/>
      <c r="F4" s="1253"/>
      <c r="G4" s="1253"/>
      <c r="H4" s="1253"/>
      <c r="I4" s="1253"/>
      <c r="J4" s="1253"/>
      <c r="K4" s="1253"/>
      <c r="L4" s="1253"/>
      <c r="M4" s="1253"/>
      <c r="N4" s="1254"/>
      <c r="O4" s="1260"/>
      <c r="P4" s="1261"/>
      <c r="Q4" s="1261"/>
      <c r="R4" s="1261"/>
      <c r="S4" s="1261"/>
      <c r="T4" s="1262"/>
      <c r="U4" s="394"/>
    </row>
    <row r="5" spans="1:21" ht="24.75" customHeight="1">
      <c r="A5" s="413"/>
      <c r="B5" s="1211"/>
      <c r="C5" s="1212"/>
      <c r="D5" s="1213"/>
      <c r="E5" s="1263" t="s">
        <v>128</v>
      </c>
      <c r="F5" s="1119"/>
      <c r="G5" s="1264"/>
      <c r="H5" s="1266" t="s">
        <v>129</v>
      </c>
      <c r="I5" s="1267"/>
      <c r="J5" s="1268" t="s">
        <v>130</v>
      </c>
      <c r="K5" s="1270" t="s">
        <v>131</v>
      </c>
      <c r="L5" s="777" t="s">
        <v>132</v>
      </c>
      <c r="M5" s="1230" t="s">
        <v>133</v>
      </c>
      <c r="N5" s="1231"/>
      <c r="O5" s="1234" t="s">
        <v>134</v>
      </c>
      <c r="P5" s="1235"/>
      <c r="Q5" s="1234" t="s">
        <v>135</v>
      </c>
      <c r="R5" s="1235"/>
      <c r="S5" s="1234" t="s">
        <v>136</v>
      </c>
      <c r="T5" s="1238"/>
      <c r="U5" s="394"/>
    </row>
    <row r="6" spans="1:21" ht="24.75" customHeight="1">
      <c r="A6" s="413"/>
      <c r="B6" s="1211"/>
      <c r="C6" s="1212"/>
      <c r="D6" s="1213"/>
      <c r="E6" s="1121"/>
      <c r="F6" s="1122"/>
      <c r="G6" s="1264"/>
      <c r="H6" s="1266"/>
      <c r="I6" s="1267"/>
      <c r="J6" s="1268"/>
      <c r="K6" s="1270"/>
      <c r="L6" s="777"/>
      <c r="M6" s="1232"/>
      <c r="N6" s="1233"/>
      <c r="O6" s="1236"/>
      <c r="P6" s="1237"/>
      <c r="Q6" s="1236"/>
      <c r="R6" s="1237"/>
      <c r="S6" s="1236"/>
      <c r="T6" s="1239"/>
      <c r="U6" s="394"/>
    </row>
    <row r="7" spans="1:21" ht="18.75" customHeight="1">
      <c r="A7" s="413"/>
      <c r="B7" s="1211"/>
      <c r="C7" s="1212"/>
      <c r="D7" s="1213"/>
      <c r="E7" s="1121"/>
      <c r="F7" s="1122"/>
      <c r="G7" s="1264"/>
      <c r="H7" s="1266"/>
      <c r="I7" s="1267"/>
      <c r="J7" s="1268"/>
      <c r="K7" s="1270"/>
      <c r="L7" s="777"/>
      <c r="M7" s="535"/>
      <c r="N7" s="536"/>
      <c r="O7" s="1236"/>
      <c r="P7" s="1237"/>
      <c r="Q7" s="1236"/>
      <c r="R7" s="1237"/>
      <c r="S7" s="1236"/>
      <c r="T7" s="1239"/>
      <c r="U7" s="394"/>
    </row>
    <row r="8" spans="1:21" ht="18.75" customHeight="1">
      <c r="A8" s="413"/>
      <c r="B8" s="1211"/>
      <c r="C8" s="1212"/>
      <c r="D8" s="1213"/>
      <c r="E8" s="1121"/>
      <c r="F8" s="1122"/>
      <c r="G8" s="1265"/>
      <c r="H8" s="1265"/>
      <c r="I8" s="1267"/>
      <c r="J8" s="1269"/>
      <c r="K8" s="1271"/>
      <c r="L8" s="1226"/>
      <c r="M8" s="671">
        <f>'Eingabe 1 - Regenbogen'!E46</f>
        <v>144</v>
      </c>
      <c r="N8" s="537">
        <f>'Eingabe 1 - Regenbogen'!F46</f>
        <v>2.769230769230769</v>
      </c>
      <c r="O8" s="1236"/>
      <c r="P8" s="1237"/>
      <c r="Q8" s="1236"/>
      <c r="R8" s="1237"/>
      <c r="S8" s="1240"/>
      <c r="T8" s="1241"/>
      <c r="U8" s="394"/>
    </row>
    <row r="9" spans="1:21" ht="18.75" customHeight="1">
      <c r="A9" s="413"/>
      <c r="B9" s="1211"/>
      <c r="C9" s="1212"/>
      <c r="D9" s="1213"/>
      <c r="E9" s="1121"/>
      <c r="F9" s="1122"/>
      <c r="G9" s="1265"/>
      <c r="H9" s="1265"/>
      <c r="I9" s="1267"/>
      <c r="J9" s="1269"/>
      <c r="K9" s="1271"/>
      <c r="L9" s="1226"/>
      <c r="M9" s="672" t="s">
        <v>199</v>
      </c>
      <c r="N9" s="538" t="s">
        <v>137</v>
      </c>
      <c r="O9" s="539"/>
      <c r="P9" s="540"/>
      <c r="Q9" s="1206" t="s">
        <v>138</v>
      </c>
      <c r="R9" s="1242">
        <f>'Eingabe 1 - Regenbogen'!C37</f>
        <v>1</v>
      </c>
      <c r="S9" s="1206" t="s">
        <v>139</v>
      </c>
      <c r="T9" s="1242">
        <f>'Eingabe 1 - Regenbogen'!G46</f>
        <v>3</v>
      </c>
      <c r="U9" s="394"/>
    </row>
    <row r="10" spans="1:21" ht="18.75" customHeight="1">
      <c r="A10" s="413"/>
      <c r="B10" s="1211"/>
      <c r="C10" s="1212"/>
      <c r="D10" s="1213"/>
      <c r="E10" s="1121"/>
      <c r="F10" s="1122"/>
      <c r="G10" s="1265"/>
      <c r="H10" s="1265"/>
      <c r="I10" s="1267"/>
      <c r="J10" s="1269"/>
      <c r="K10" s="1271"/>
      <c r="L10" s="1226"/>
      <c r="M10" s="651"/>
      <c r="N10" s="652" t="s">
        <v>140</v>
      </c>
      <c r="O10" s="541"/>
      <c r="P10" s="542"/>
      <c r="Q10" s="1207"/>
      <c r="R10" s="1243"/>
      <c r="S10" s="1207"/>
      <c r="T10" s="1243"/>
      <c r="U10" s="394"/>
    </row>
    <row r="11" spans="1:21" ht="15.75" customHeight="1" thickBot="1">
      <c r="A11" s="413"/>
      <c r="B11" s="543"/>
      <c r="C11" s="544"/>
      <c r="D11" s="545"/>
      <c r="E11" s="1244"/>
      <c r="F11" s="708"/>
      <c r="G11" s="547"/>
      <c r="H11" s="547"/>
      <c r="I11" s="548"/>
      <c r="J11" s="546"/>
      <c r="K11" s="549"/>
      <c r="L11" s="548"/>
      <c r="M11" s="550"/>
      <c r="N11" s="547"/>
      <c r="O11" s="541"/>
      <c r="P11" s="542"/>
      <c r="Q11" s="1207"/>
      <c r="R11" s="1243"/>
      <c r="S11" s="1207"/>
      <c r="T11" s="1243"/>
      <c r="U11" s="394"/>
    </row>
    <row r="12" spans="1:21" s="416" customFormat="1" ht="39.75" customHeight="1">
      <c r="A12" s="413"/>
      <c r="B12" s="1208" t="s">
        <v>326</v>
      </c>
      <c r="C12" s="1209"/>
      <c r="D12" s="1210"/>
      <c r="E12" s="1217">
        <f>'Teilergebnisse - Regenbogen'!G57</f>
        <v>49</v>
      </c>
      <c r="F12" s="1218"/>
      <c r="G12" s="551" t="s">
        <v>141</v>
      </c>
      <c r="H12" s="552">
        <f>'Teilergebnisse - Regenbogen'!K57</f>
        <v>0</v>
      </c>
      <c r="I12" s="553" t="s">
        <v>142</v>
      </c>
      <c r="J12" s="554">
        <f>'Teilergebnisse - Regenbogen'!M57</f>
        <v>0</v>
      </c>
      <c r="K12" s="1219">
        <f>(E12*J12)+(E13*J13)+(E14*J14)</f>
        <v>0</v>
      </c>
      <c r="L12" s="555">
        <f>E12*H12</f>
        <v>0</v>
      </c>
      <c r="M12" s="1195">
        <f>K12*N8</f>
        <v>0</v>
      </c>
      <c r="N12" s="1196"/>
      <c r="O12" s="1195">
        <f>'Teilergebnisse - Regenbogen'!Z57</f>
        <v>0</v>
      </c>
      <c r="P12" s="1201"/>
      <c r="Q12" s="1195">
        <f>O12*R9</f>
        <v>0</v>
      </c>
      <c r="R12" s="1201"/>
      <c r="S12" s="1195">
        <f>O12*T9</f>
        <v>0</v>
      </c>
      <c r="T12" s="1201"/>
      <c r="U12" s="405"/>
    </row>
    <row r="13" spans="1:21" s="416" customFormat="1" ht="39.75" customHeight="1">
      <c r="A13" s="413"/>
      <c r="B13" s="1211"/>
      <c r="C13" s="1212"/>
      <c r="D13" s="1213"/>
      <c r="E13" s="1222">
        <f>'Teilergebnisse - Regenbogen'!G58</f>
        <v>0</v>
      </c>
      <c r="F13" s="1223"/>
      <c r="G13" s="556" t="s">
        <v>141</v>
      </c>
      <c r="H13" s="557">
        <f>'Teilergebnisse - Regenbogen'!K58</f>
        <v>0</v>
      </c>
      <c r="I13" s="558" t="s">
        <v>142</v>
      </c>
      <c r="J13" s="559">
        <f>'Teilergebnisse - Regenbogen'!M58</f>
        <v>0</v>
      </c>
      <c r="K13" s="1220"/>
      <c r="L13" s="560">
        <f>E13*H13</f>
        <v>0</v>
      </c>
      <c r="M13" s="1197"/>
      <c r="N13" s="1198"/>
      <c r="O13" s="1202"/>
      <c r="P13" s="1203"/>
      <c r="Q13" s="1202"/>
      <c r="R13" s="1203"/>
      <c r="S13" s="1202"/>
      <c r="T13" s="1203"/>
      <c r="U13" s="405"/>
    </row>
    <row r="14" spans="1:21" s="404" customFormat="1" ht="39.75" customHeight="1" thickBot="1">
      <c r="A14" s="494"/>
      <c r="B14" s="1214"/>
      <c r="C14" s="1215"/>
      <c r="D14" s="1216"/>
      <c r="E14" s="1224">
        <f>'Teilergebnisse - Regenbogen'!G59</f>
        <v>0</v>
      </c>
      <c r="F14" s="1225"/>
      <c r="G14" s="561" t="s">
        <v>141</v>
      </c>
      <c r="H14" s="562">
        <f>'Teilergebnisse - Regenbogen'!K59</f>
        <v>0</v>
      </c>
      <c r="I14" s="563" t="s">
        <v>142</v>
      </c>
      <c r="J14" s="564">
        <f>'Teilergebnisse - Regenbogen'!M59</f>
        <v>0</v>
      </c>
      <c r="K14" s="1221"/>
      <c r="L14" s="565">
        <f>E14*H14</f>
        <v>0</v>
      </c>
      <c r="M14" s="1199"/>
      <c r="N14" s="1200"/>
      <c r="O14" s="1204"/>
      <c r="P14" s="1205"/>
      <c r="Q14" s="1204"/>
      <c r="R14" s="1205"/>
      <c r="S14" s="1204"/>
      <c r="T14" s="1205"/>
      <c r="U14" s="405"/>
    </row>
    <row r="15" spans="1:21" s="416" customFormat="1" ht="4.5" customHeight="1" thickBot="1">
      <c r="A15" s="413"/>
      <c r="B15" s="569"/>
      <c r="C15" s="570"/>
      <c r="D15" s="570"/>
      <c r="E15" s="571"/>
      <c r="F15" s="484"/>
      <c r="G15" s="571"/>
      <c r="H15" s="484"/>
      <c r="I15" s="571"/>
      <c r="J15" s="484"/>
      <c r="K15" s="571"/>
      <c r="L15" s="571"/>
      <c r="M15" s="571"/>
      <c r="N15" s="572"/>
      <c r="O15" s="573"/>
      <c r="P15" s="573"/>
      <c r="Q15" s="573"/>
      <c r="R15" s="573"/>
      <c r="S15" s="573"/>
      <c r="T15" s="573"/>
      <c r="U15" s="405"/>
    </row>
    <row r="16" spans="1:21" s="493" customFormat="1" ht="75" customHeight="1" thickBot="1">
      <c r="A16" s="494"/>
      <c r="B16" s="1179" t="s">
        <v>329</v>
      </c>
      <c r="C16" s="1180"/>
      <c r="D16" s="1180"/>
      <c r="E16" s="1181">
        <f>'Eingabe 1 - Regenbogen'!B32</f>
        <v>49</v>
      </c>
      <c r="F16" s="1182"/>
      <c r="G16" s="566" t="s">
        <v>141</v>
      </c>
      <c r="H16" s="567">
        <f>'Mittagsvers. - Regenbogen'!K20</f>
        <v>0</v>
      </c>
      <c r="I16" s="568" t="s">
        <v>142</v>
      </c>
      <c r="J16" s="576">
        <f>'Mittagsvers. - Regenbogen'!M20</f>
        <v>0</v>
      </c>
      <c r="K16" s="577">
        <f>E16*J16</f>
        <v>0</v>
      </c>
      <c r="L16" s="578">
        <f>E16*H16</f>
        <v>0</v>
      </c>
      <c r="M16" s="1183">
        <f>K16*N8</f>
        <v>0</v>
      </c>
      <c r="N16" s="1184"/>
      <c r="O16" s="574"/>
      <c r="P16" s="574"/>
      <c r="Q16" s="574"/>
      <c r="R16" s="574"/>
      <c r="S16" s="574"/>
      <c r="T16" s="574"/>
      <c r="U16" s="575"/>
    </row>
    <row r="17" spans="1:21" s="416" customFormat="1" ht="9.75" customHeight="1" thickBot="1">
      <c r="A17" s="497"/>
      <c r="B17" s="481"/>
      <c r="C17" s="482"/>
      <c r="D17" s="482"/>
      <c r="E17" s="483"/>
      <c r="F17" s="483"/>
      <c r="G17" s="483"/>
      <c r="H17" s="483"/>
      <c r="I17" s="483"/>
      <c r="J17" s="483"/>
      <c r="K17" s="483"/>
      <c r="L17" s="483"/>
      <c r="M17" s="483"/>
      <c r="N17" s="484"/>
      <c r="O17" s="484"/>
      <c r="P17" s="484"/>
      <c r="Q17" s="484"/>
      <c r="R17" s="484"/>
      <c r="S17" s="484"/>
      <c r="T17" s="484"/>
      <c r="U17" s="405"/>
    </row>
    <row r="18" spans="1:21" s="395" customFormat="1" ht="9.75" customHeight="1" thickBot="1" thickTop="1">
      <c r="A18" s="498"/>
      <c r="B18" s="485"/>
      <c r="C18" s="486"/>
      <c r="D18" s="486"/>
      <c r="E18" s="487"/>
      <c r="F18" s="487"/>
      <c r="G18" s="487"/>
      <c r="H18" s="487"/>
      <c r="I18" s="487"/>
      <c r="J18" s="489"/>
      <c r="K18" s="489"/>
      <c r="L18" s="489"/>
      <c r="M18" s="487"/>
      <c r="N18" s="488"/>
      <c r="O18" s="488"/>
      <c r="P18" s="488"/>
      <c r="Q18" s="488"/>
      <c r="R18" s="488"/>
      <c r="S18" s="488"/>
      <c r="T18" s="488"/>
      <c r="U18" s="394"/>
    </row>
    <row r="19" spans="1:21" s="395" customFormat="1" ht="42.75" customHeight="1">
      <c r="A19" s="413"/>
      <c r="B19" s="1185" t="s">
        <v>143</v>
      </c>
      <c r="C19" s="1186"/>
      <c r="D19" s="1187"/>
      <c r="E19" s="1163" t="s">
        <v>200</v>
      </c>
      <c r="F19" s="1191"/>
      <c r="G19" s="1191"/>
      <c r="H19" s="1191"/>
      <c r="I19" s="1191"/>
      <c r="J19" s="1192"/>
      <c r="K19" s="1193"/>
      <c r="L19" s="673"/>
      <c r="M19" s="1162" t="s">
        <v>144</v>
      </c>
      <c r="N19" s="1194"/>
      <c r="O19" s="519"/>
      <c r="P19" s="519"/>
      <c r="Q19" s="1162" t="s">
        <v>327</v>
      </c>
      <c r="R19" s="1163"/>
      <c r="S19" s="1163"/>
      <c r="T19" s="1164"/>
      <c r="U19" s="394"/>
    </row>
    <row r="20" spans="1:21" s="396" customFormat="1" ht="49.5" customHeight="1" thickBot="1">
      <c r="A20" s="494"/>
      <c r="B20" s="1188"/>
      <c r="C20" s="1189"/>
      <c r="D20" s="1190"/>
      <c r="E20" s="1165" t="s">
        <v>49</v>
      </c>
      <c r="F20" s="1166"/>
      <c r="G20" s="1167" t="s">
        <v>145</v>
      </c>
      <c r="H20" s="1168"/>
      <c r="I20" s="1169"/>
      <c r="J20" s="675"/>
      <c r="K20" s="676"/>
      <c r="L20" s="674"/>
      <c r="M20" s="520" t="s">
        <v>49</v>
      </c>
      <c r="N20" s="521" t="s">
        <v>145</v>
      </c>
      <c r="O20" s="495"/>
      <c r="P20" s="495"/>
      <c r="Q20" s="520" t="s">
        <v>49</v>
      </c>
      <c r="R20" s="1170" t="s">
        <v>145</v>
      </c>
      <c r="S20" s="1171"/>
      <c r="T20" s="1172"/>
      <c r="U20" s="496"/>
    </row>
    <row r="21" spans="1:21" s="396" customFormat="1" ht="49.5" customHeight="1">
      <c r="A21" s="494"/>
      <c r="B21" s="1173"/>
      <c r="C21" s="1174"/>
      <c r="D21" s="522" t="s">
        <v>146</v>
      </c>
      <c r="E21" s="1175">
        <f>K12</f>
        <v>0</v>
      </c>
      <c r="F21" s="1176"/>
      <c r="G21" s="1145">
        <f>M12</f>
        <v>0</v>
      </c>
      <c r="H21" s="1146"/>
      <c r="I21" s="1146"/>
      <c r="J21" s="649"/>
      <c r="K21" s="650"/>
      <c r="L21" s="670"/>
      <c r="M21" s="523">
        <f>K16</f>
        <v>0</v>
      </c>
      <c r="N21" s="524">
        <f>M16</f>
        <v>0</v>
      </c>
      <c r="O21" s="518"/>
      <c r="P21" s="518"/>
      <c r="Q21" s="525">
        <f>Q12</f>
        <v>0</v>
      </c>
      <c r="R21" s="1145">
        <f>S12</f>
        <v>0</v>
      </c>
      <c r="S21" s="1177"/>
      <c r="T21" s="1178"/>
      <c r="U21" s="496"/>
    </row>
    <row r="22" spans="1:21" s="396" customFormat="1" ht="49.5" customHeight="1">
      <c r="A22" s="494"/>
      <c r="B22" s="1142" t="s">
        <v>147</v>
      </c>
      <c r="C22" s="812"/>
      <c r="D22" s="582"/>
      <c r="E22" s="1143">
        <f>E21*D22</f>
        <v>0</v>
      </c>
      <c r="F22" s="1144"/>
      <c r="G22" s="1145">
        <f>G21*D22</f>
        <v>0</v>
      </c>
      <c r="H22" s="1146"/>
      <c r="I22" s="1146"/>
      <c r="J22" s="649"/>
      <c r="K22" s="650"/>
      <c r="L22" s="670"/>
      <c r="M22" s="526">
        <f>M21*D22</f>
        <v>0</v>
      </c>
      <c r="N22" s="527">
        <f>N21*D22</f>
        <v>0</v>
      </c>
      <c r="O22" s="518"/>
      <c r="P22" s="518"/>
      <c r="Q22" s="526">
        <f>Q21*D22</f>
        <v>0</v>
      </c>
      <c r="R22" s="1160">
        <f>R21*D22</f>
        <v>0</v>
      </c>
      <c r="S22" s="1161"/>
      <c r="T22" s="1149"/>
      <c r="U22" s="496"/>
    </row>
    <row r="23" spans="1:21" s="396" customFormat="1" ht="49.5" customHeight="1">
      <c r="A23" s="494"/>
      <c r="B23" s="1142" t="s">
        <v>148</v>
      </c>
      <c r="C23" s="812"/>
      <c r="D23" s="522" t="s">
        <v>146</v>
      </c>
      <c r="E23" s="1143">
        <f>E21-E22</f>
        <v>0</v>
      </c>
      <c r="F23" s="1144"/>
      <c r="G23" s="1145">
        <f>G21-G22</f>
        <v>0</v>
      </c>
      <c r="H23" s="1146"/>
      <c r="I23" s="1146"/>
      <c r="J23" s="649"/>
      <c r="K23" s="650"/>
      <c r="L23" s="670"/>
      <c r="M23" s="526">
        <f>M21-M22</f>
        <v>0</v>
      </c>
      <c r="N23" s="527">
        <f>N21-N22</f>
        <v>0</v>
      </c>
      <c r="O23" s="518"/>
      <c r="P23" s="518"/>
      <c r="Q23" s="526">
        <f>Q21-Q22</f>
        <v>0</v>
      </c>
      <c r="R23" s="1160">
        <f>R21-R22</f>
        <v>0</v>
      </c>
      <c r="S23" s="1161"/>
      <c r="T23" s="1149"/>
      <c r="U23" s="496"/>
    </row>
    <row r="24" spans="1:21" s="395" customFormat="1" ht="49.5" customHeight="1">
      <c r="A24" s="413"/>
      <c r="B24" s="1142" t="s">
        <v>149</v>
      </c>
      <c r="C24" s="812"/>
      <c r="D24" s="528">
        <v>0.19</v>
      </c>
      <c r="E24" s="1143">
        <f>E23*D24</f>
        <v>0</v>
      </c>
      <c r="F24" s="1144"/>
      <c r="G24" s="1145">
        <f>G23*D24</f>
        <v>0</v>
      </c>
      <c r="H24" s="1146"/>
      <c r="I24" s="1146"/>
      <c r="J24" s="649"/>
      <c r="K24" s="650"/>
      <c r="L24" s="670"/>
      <c r="M24" s="526">
        <f>M23*D24</f>
        <v>0</v>
      </c>
      <c r="N24" s="527">
        <f>N23*D24</f>
        <v>0</v>
      </c>
      <c r="O24" s="529"/>
      <c r="P24" s="529"/>
      <c r="Q24" s="530">
        <f>Q23*D24</f>
        <v>0</v>
      </c>
      <c r="R24" s="1147">
        <f>R23*D24</f>
        <v>0</v>
      </c>
      <c r="S24" s="1148"/>
      <c r="T24" s="1149"/>
      <c r="U24" s="394"/>
    </row>
    <row r="25" spans="1:21" s="395" customFormat="1" ht="49.5" customHeight="1" thickBot="1">
      <c r="A25" s="413"/>
      <c r="B25" s="1150" t="s">
        <v>148</v>
      </c>
      <c r="C25" s="1151"/>
      <c r="D25" s="531" t="s">
        <v>150</v>
      </c>
      <c r="E25" s="1152">
        <f>E23+E24</f>
        <v>0</v>
      </c>
      <c r="F25" s="1153"/>
      <c r="G25" s="1154">
        <f>G23+G24</f>
        <v>0</v>
      </c>
      <c r="H25" s="1155"/>
      <c r="I25" s="1156"/>
      <c r="J25" s="649"/>
      <c r="K25" s="677"/>
      <c r="L25" s="670"/>
      <c r="M25" s="532">
        <f>M23+M24</f>
        <v>0</v>
      </c>
      <c r="N25" s="533">
        <f>N23+N24</f>
        <v>0</v>
      </c>
      <c r="O25" s="529"/>
      <c r="P25" s="529"/>
      <c r="Q25" s="534">
        <f>Q23+Q24</f>
        <v>0</v>
      </c>
      <c r="R25" s="1157">
        <f>R23+R24</f>
        <v>0</v>
      </c>
      <c r="S25" s="1158"/>
      <c r="T25" s="1159"/>
      <c r="U25" s="394"/>
    </row>
    <row r="26" spans="1:21" s="395" customFormat="1" ht="19.5" customHeight="1" thickBot="1">
      <c r="A26" s="413"/>
      <c r="B26" s="490"/>
      <c r="C26" s="491"/>
      <c r="D26" s="491"/>
      <c r="E26" s="483"/>
      <c r="F26" s="483"/>
      <c r="G26" s="483"/>
      <c r="H26" s="483"/>
      <c r="I26" s="483"/>
      <c r="J26" s="483"/>
      <c r="K26" s="483"/>
      <c r="L26" s="483"/>
      <c r="M26" s="483"/>
      <c r="N26" s="483"/>
      <c r="U26" s="394"/>
    </row>
    <row r="27" spans="1:21" s="396" customFormat="1" ht="49.5" customHeight="1" thickBot="1">
      <c r="A27" s="499"/>
      <c r="B27" s="1124" t="s">
        <v>151</v>
      </c>
      <c r="C27" s="1125"/>
      <c r="D27" s="1125"/>
      <c r="E27" s="1126" t="s">
        <v>170</v>
      </c>
      <c r="F27" s="1127"/>
      <c r="G27" s="1128"/>
      <c r="H27" s="1128"/>
      <c r="I27" s="1129"/>
      <c r="J27" s="1130">
        <f>E25+J25+M25+Q25</f>
        <v>0</v>
      </c>
      <c r="K27" s="1131"/>
      <c r="L27" s="492"/>
      <c r="M27" s="581">
        <f>N8</f>
        <v>2.769230769230769</v>
      </c>
      <c r="N27" s="1132" t="s">
        <v>171</v>
      </c>
      <c r="O27" s="1133"/>
      <c r="P27" s="1134"/>
      <c r="Q27" s="1135">
        <f>G25+K25+N25+R25</f>
        <v>0</v>
      </c>
      <c r="R27" s="1136"/>
      <c r="S27" s="1136"/>
      <c r="T27" s="1137"/>
      <c r="U27" s="496"/>
    </row>
    <row r="28" spans="1:21" s="396" customFormat="1" ht="49.5" customHeight="1" thickBot="1">
      <c r="A28" s="494"/>
      <c r="B28" s="1091" t="s">
        <v>201</v>
      </c>
      <c r="C28" s="1092"/>
      <c r="D28" s="1092"/>
      <c r="E28" s="1093"/>
      <c r="F28" s="1093"/>
      <c r="G28" s="1093"/>
      <c r="H28" s="1093"/>
      <c r="I28" s="1093"/>
      <c r="J28" s="579">
        <f>L12+L13+L14</f>
        <v>0</v>
      </c>
      <c r="K28" s="580" t="s">
        <v>173</v>
      </c>
      <c r="L28" s="506"/>
      <c r="M28" s="1094" t="s">
        <v>175</v>
      </c>
      <c r="N28" s="1095"/>
      <c r="O28" s="1095"/>
      <c r="P28" s="1096"/>
      <c r="Q28" s="1138"/>
      <c r="R28" s="1139"/>
      <c r="S28" s="1140" t="s">
        <v>176</v>
      </c>
      <c r="T28" s="1141"/>
      <c r="U28" s="496"/>
    </row>
    <row r="29" spans="1:26" s="493" customFormat="1" ht="15" customHeight="1" thickBot="1">
      <c r="A29" s="500"/>
      <c r="B29" s="501"/>
      <c r="C29" s="501"/>
      <c r="D29" s="501"/>
      <c r="E29" s="502"/>
      <c r="F29" s="503"/>
      <c r="G29" s="504"/>
      <c r="H29" s="504"/>
      <c r="I29" s="504"/>
      <c r="J29" s="505"/>
      <c r="K29" s="505"/>
      <c r="L29" s="506"/>
      <c r="M29" s="507"/>
      <c r="N29" s="508"/>
      <c r="O29" s="509"/>
      <c r="P29" s="509"/>
      <c r="Q29" s="510"/>
      <c r="R29" s="511"/>
      <c r="S29" s="511"/>
      <c r="T29" s="512"/>
      <c r="U29" s="513"/>
      <c r="W29" s="396"/>
      <c r="X29" s="396"/>
      <c r="Y29" s="396"/>
      <c r="Z29" s="396"/>
    </row>
    <row r="30" spans="1:26" ht="39.75" customHeight="1">
      <c r="A30" s="399"/>
      <c r="B30" s="1073" t="s">
        <v>152</v>
      </c>
      <c r="C30" s="1073"/>
      <c r="D30" s="1073"/>
      <c r="E30" s="1073"/>
      <c r="F30" s="1073"/>
      <c r="G30" s="1073"/>
      <c r="H30" s="1073"/>
      <c r="I30" s="1073"/>
      <c r="J30" s="1073"/>
      <c r="K30" s="1073"/>
      <c r="L30" s="1073"/>
      <c r="M30" s="1073"/>
      <c r="N30" s="1074"/>
      <c r="O30" s="1097" t="s">
        <v>180</v>
      </c>
      <c r="P30" s="1098"/>
      <c r="Q30" s="1098"/>
      <c r="R30" s="1098"/>
      <c r="S30" s="1098"/>
      <c r="T30" s="1098"/>
      <c r="U30" s="1099"/>
      <c r="W30" s="396"/>
      <c r="X30" s="396"/>
      <c r="Y30" s="396"/>
      <c r="Z30" s="396"/>
    </row>
    <row r="31" spans="1:21" ht="39.75" customHeight="1" thickBot="1">
      <c r="A31" s="400"/>
      <c r="B31" s="1075"/>
      <c r="C31" s="1075"/>
      <c r="D31" s="1075"/>
      <c r="E31" s="1075"/>
      <c r="F31" s="1075"/>
      <c r="G31" s="1075"/>
      <c r="H31" s="1075"/>
      <c r="I31" s="1075"/>
      <c r="J31" s="1075"/>
      <c r="K31" s="1075"/>
      <c r="L31" s="1075"/>
      <c r="M31" s="1075"/>
      <c r="N31" s="1076"/>
      <c r="O31" s="1100"/>
      <c r="P31" s="1101"/>
      <c r="Q31" s="1101"/>
      <c r="R31" s="1101"/>
      <c r="S31" s="1101"/>
      <c r="T31" s="1101"/>
      <c r="U31" s="1102"/>
    </row>
    <row r="32" spans="1:21" ht="39.75" customHeight="1" thickBot="1">
      <c r="A32" s="514"/>
      <c r="B32" s="1077"/>
      <c r="C32" s="1077"/>
      <c r="D32" s="1077"/>
      <c r="E32" s="1077"/>
      <c r="F32" s="1077"/>
      <c r="G32" s="1077"/>
      <c r="H32" s="1077"/>
      <c r="I32" s="1077"/>
      <c r="J32" s="1077"/>
      <c r="K32" s="1077"/>
      <c r="L32" s="1077"/>
      <c r="M32" s="1077"/>
      <c r="N32" s="1078"/>
      <c r="O32" s="1103" t="s">
        <v>177</v>
      </c>
      <c r="P32" s="1104"/>
      <c r="Q32" s="1104"/>
      <c r="R32" s="1104"/>
      <c r="S32" s="1104"/>
      <c r="T32" s="1104"/>
      <c r="U32" s="1105"/>
    </row>
    <row r="33" spans="1:21" ht="30" customHeight="1" thickTop="1">
      <c r="A33" s="515"/>
      <c r="B33" s="1079" t="s">
        <v>172</v>
      </c>
      <c r="C33" s="1080"/>
      <c r="D33" s="1080"/>
      <c r="E33" s="1080"/>
      <c r="F33" s="1080"/>
      <c r="G33" s="1080"/>
      <c r="H33" s="1080"/>
      <c r="I33" s="1080"/>
      <c r="J33" s="1080"/>
      <c r="K33" s="1080"/>
      <c r="L33" s="1080"/>
      <c r="M33" s="1080"/>
      <c r="N33" s="1081"/>
      <c r="O33" s="1112"/>
      <c r="P33" s="1113"/>
      <c r="Q33" s="1113"/>
      <c r="R33" s="1113"/>
      <c r="S33" s="1113"/>
      <c r="T33" s="1113"/>
      <c r="U33" s="1114"/>
    </row>
    <row r="34" spans="1:21" ht="30" customHeight="1">
      <c r="A34" s="516"/>
      <c r="B34" s="1082"/>
      <c r="C34" s="1083"/>
      <c r="D34" s="1083"/>
      <c r="E34" s="1083"/>
      <c r="F34" s="1083"/>
      <c r="G34" s="1083"/>
      <c r="H34" s="1083"/>
      <c r="I34" s="1083"/>
      <c r="J34" s="1083"/>
      <c r="K34" s="1083"/>
      <c r="L34" s="1083"/>
      <c r="M34" s="1083"/>
      <c r="N34" s="1084"/>
      <c r="O34" s="1115"/>
      <c r="P34" s="1116"/>
      <c r="Q34" s="1116"/>
      <c r="R34" s="1116"/>
      <c r="S34" s="1116"/>
      <c r="T34" s="1116"/>
      <c r="U34" s="1117"/>
    </row>
    <row r="35" spans="1:21" ht="30" customHeight="1">
      <c r="A35" s="516"/>
      <c r="B35" s="1082"/>
      <c r="C35" s="1083"/>
      <c r="D35" s="1083"/>
      <c r="E35" s="1083"/>
      <c r="F35" s="1083"/>
      <c r="G35" s="1083"/>
      <c r="H35" s="1083"/>
      <c r="I35" s="1083"/>
      <c r="J35" s="1083"/>
      <c r="K35" s="1083"/>
      <c r="L35" s="1083"/>
      <c r="M35" s="1083"/>
      <c r="N35" s="1084"/>
      <c r="O35" s="1106" t="s">
        <v>178</v>
      </c>
      <c r="P35" s="1107"/>
      <c r="Q35" s="1107"/>
      <c r="R35" s="1107"/>
      <c r="S35" s="1107"/>
      <c r="T35" s="1107"/>
      <c r="U35" s="1108"/>
    </row>
    <row r="36" spans="1:21" ht="30" customHeight="1">
      <c r="A36" s="516"/>
      <c r="B36" s="1082"/>
      <c r="C36" s="1083"/>
      <c r="D36" s="1083"/>
      <c r="E36" s="1083"/>
      <c r="F36" s="1083"/>
      <c r="G36" s="1083"/>
      <c r="H36" s="1083"/>
      <c r="I36" s="1083"/>
      <c r="J36" s="1083"/>
      <c r="K36" s="1083"/>
      <c r="L36" s="1083"/>
      <c r="M36" s="1083"/>
      <c r="N36" s="1084"/>
      <c r="O36" s="1118"/>
      <c r="P36" s="1119"/>
      <c r="Q36" s="1119"/>
      <c r="R36" s="1119"/>
      <c r="S36" s="1119"/>
      <c r="T36" s="1119"/>
      <c r="U36" s="1120"/>
    </row>
    <row r="37" spans="1:21" ht="30" customHeight="1">
      <c r="A37" s="516"/>
      <c r="B37" s="1082"/>
      <c r="C37" s="1083"/>
      <c r="D37" s="1083"/>
      <c r="E37" s="1083"/>
      <c r="F37" s="1083"/>
      <c r="G37" s="1083"/>
      <c r="H37" s="1083"/>
      <c r="I37" s="1083"/>
      <c r="J37" s="1083"/>
      <c r="K37" s="1083"/>
      <c r="L37" s="1083"/>
      <c r="M37" s="1083"/>
      <c r="N37" s="1084"/>
      <c r="O37" s="1121"/>
      <c r="P37" s="1122"/>
      <c r="Q37" s="1122"/>
      <c r="R37" s="1122"/>
      <c r="S37" s="1122"/>
      <c r="T37" s="1122"/>
      <c r="U37" s="1123"/>
    </row>
    <row r="38" spans="1:21" ht="30" customHeight="1">
      <c r="A38" s="516"/>
      <c r="B38" s="1085"/>
      <c r="C38" s="1086"/>
      <c r="D38" s="1086"/>
      <c r="E38" s="1086"/>
      <c r="F38" s="1086"/>
      <c r="G38" s="1086"/>
      <c r="H38" s="1086"/>
      <c r="I38" s="1086"/>
      <c r="J38" s="1086"/>
      <c r="K38" s="1086"/>
      <c r="L38" s="1086"/>
      <c r="M38" s="1086"/>
      <c r="N38" s="1087"/>
      <c r="O38" s="1115"/>
      <c r="P38" s="1116"/>
      <c r="Q38" s="1116"/>
      <c r="R38" s="1116"/>
      <c r="S38" s="1116"/>
      <c r="T38" s="1116"/>
      <c r="U38" s="1117"/>
    </row>
    <row r="39" spans="1:21" ht="30" customHeight="1" thickBot="1">
      <c r="A39" s="517"/>
      <c r="B39" s="1088"/>
      <c r="C39" s="1089"/>
      <c r="D39" s="1089"/>
      <c r="E39" s="1089"/>
      <c r="F39" s="1089"/>
      <c r="G39" s="1089"/>
      <c r="H39" s="1089"/>
      <c r="I39" s="1089"/>
      <c r="J39" s="1089"/>
      <c r="K39" s="1089"/>
      <c r="L39" s="1089"/>
      <c r="M39" s="1089"/>
      <c r="N39" s="1090"/>
      <c r="O39" s="1109" t="s">
        <v>179</v>
      </c>
      <c r="P39" s="1110"/>
      <c r="Q39" s="1110"/>
      <c r="R39" s="1110"/>
      <c r="S39" s="1110"/>
      <c r="T39" s="1110"/>
      <c r="U39" s="1111"/>
    </row>
  </sheetData>
  <sheetProtection/>
  <mergeCells count="77">
    <mergeCell ref="E11:F11"/>
    <mergeCell ref="B1:N1"/>
    <mergeCell ref="B2:D10"/>
    <mergeCell ref="E2:N4"/>
    <mergeCell ref="O2:T4"/>
    <mergeCell ref="E5:F10"/>
    <mergeCell ref="G5:G10"/>
    <mergeCell ref="H5:I10"/>
    <mergeCell ref="J5:J10"/>
    <mergeCell ref="K5:K10"/>
    <mergeCell ref="L5:L10"/>
    <mergeCell ref="O1:U1"/>
    <mergeCell ref="M5:N6"/>
    <mergeCell ref="O5:P8"/>
    <mergeCell ref="Q5:R8"/>
    <mergeCell ref="S5:T8"/>
    <mergeCell ref="R9:R11"/>
    <mergeCell ref="S9:S11"/>
    <mergeCell ref="T9:T11"/>
    <mergeCell ref="M12:N14"/>
    <mergeCell ref="O12:P14"/>
    <mergeCell ref="Q12:R14"/>
    <mergeCell ref="S12:T14"/>
    <mergeCell ref="Q9:Q11"/>
    <mergeCell ref="B12:D14"/>
    <mergeCell ref="E12:F12"/>
    <mergeCell ref="K12:K14"/>
    <mergeCell ref="E13:F13"/>
    <mergeCell ref="E14:F14"/>
    <mergeCell ref="B16:D16"/>
    <mergeCell ref="E16:F16"/>
    <mergeCell ref="M16:N16"/>
    <mergeCell ref="B19:D20"/>
    <mergeCell ref="E19:I19"/>
    <mergeCell ref="J19:K19"/>
    <mergeCell ref="M19:N19"/>
    <mergeCell ref="Q19:T19"/>
    <mergeCell ref="E20:F20"/>
    <mergeCell ref="G20:I20"/>
    <mergeCell ref="R20:T20"/>
    <mergeCell ref="B21:C21"/>
    <mergeCell ref="E21:F21"/>
    <mergeCell ref="G21:I21"/>
    <mergeCell ref="R21:T21"/>
    <mergeCell ref="B22:C22"/>
    <mergeCell ref="E22:F22"/>
    <mergeCell ref="G22:I22"/>
    <mergeCell ref="R22:T22"/>
    <mergeCell ref="B23:C23"/>
    <mergeCell ref="E23:F23"/>
    <mergeCell ref="G23:I23"/>
    <mergeCell ref="R23:T23"/>
    <mergeCell ref="B24:C24"/>
    <mergeCell ref="E24:F24"/>
    <mergeCell ref="G24:I24"/>
    <mergeCell ref="R24:T24"/>
    <mergeCell ref="B25:C25"/>
    <mergeCell ref="E25:F25"/>
    <mergeCell ref="G25:I25"/>
    <mergeCell ref="R25:T25"/>
    <mergeCell ref="B27:D27"/>
    <mergeCell ref="E27:I27"/>
    <mergeCell ref="J27:K27"/>
    <mergeCell ref="N27:P27"/>
    <mergeCell ref="Q27:T27"/>
    <mergeCell ref="Q28:R28"/>
    <mergeCell ref="S28:T28"/>
    <mergeCell ref="B30:N32"/>
    <mergeCell ref="B33:N39"/>
    <mergeCell ref="B28:I28"/>
    <mergeCell ref="M28:P28"/>
    <mergeCell ref="O30:U31"/>
    <mergeCell ref="O32:U32"/>
    <mergeCell ref="O35:U35"/>
    <mergeCell ref="O39:U39"/>
    <mergeCell ref="O33:U34"/>
    <mergeCell ref="O36:U38"/>
  </mergeCells>
  <printOptions/>
  <pageMargins left="0.7" right="0.7" top="0.5869791666666667" bottom="0.787401575" header="0.3" footer="0.3"/>
  <pageSetup horizontalDpi="600" verticalDpi="600" orientation="landscape" paperSize="9" scale="36" r:id="rId1"/>
  <headerFooter>
    <oddFooter>&amp;L&amp;"-,Fett"&amp;18Anlage 5 - Excel-Tabelle - Angebotsblatt
Ausschreibung RHV VgV 003-18
Objektreinigung Kita "Regenbogen"
Große Kreisstadt Weißwasser/O.L.&amp;R&amp;32
</oddFooter>
  </headerFooter>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11.421875" defaultRowHeight="15"/>
  <cols>
    <col min="1" max="1" width="5.7109375" style="0" customWidth="1"/>
    <col min="2" max="2" width="53.8515625" style="0" customWidth="1"/>
  </cols>
  <sheetData>
    <row r="1" ht="15">
      <c r="B1" t="s">
        <v>186</v>
      </c>
    </row>
    <row r="2" spans="1:2" ht="15">
      <c r="A2">
        <v>1</v>
      </c>
      <c r="B2" t="str">
        <f>'Eingabe 2 - Regenbogen'!B26:F26</f>
        <v>Büroräume text. Boden</v>
      </c>
    </row>
    <row r="3" spans="1:2" ht="15">
      <c r="A3">
        <v>2</v>
      </c>
      <c r="B3" t="str">
        <f>'Eingabe 2 - Regenbogen'!B31:F31</f>
        <v>Büro-/Klassen-/Mehrzweckräüme, ... nichttext. Boden</v>
      </c>
    </row>
    <row r="4" spans="1:2" ht="15">
      <c r="A4">
        <v>3</v>
      </c>
      <c r="B4" t="str">
        <f>'Eingabe 2 - Regenbogen'!B36:F36</f>
        <v>Flure nichttext. Boden</v>
      </c>
    </row>
    <row r="5" spans="1:2" ht="15">
      <c r="A5">
        <v>4</v>
      </c>
      <c r="B5" t="str">
        <f>'Eingabe 2 - Regenbogen'!B41:F41</f>
        <v>Sanitärräume</v>
      </c>
    </row>
    <row r="6" spans="1:2" ht="15">
      <c r="A6">
        <v>5</v>
      </c>
      <c r="B6" t="str">
        <f>'Eingabe 2 - Regenbogen'!B46:F46</f>
        <v>Lager-/Wirtschaftsräume nichttext.Boden</v>
      </c>
    </row>
    <row r="7" spans="1:2" ht="15">
      <c r="A7">
        <v>6</v>
      </c>
      <c r="B7" t="str">
        <f>'Eingabe 2 - Regenbogen'!B51:F51</f>
        <v>Speiseraum, Ausgabeküche</v>
      </c>
    </row>
    <row r="8" spans="1:2" ht="15">
      <c r="A8">
        <v>7</v>
      </c>
      <c r="B8" t="str">
        <f>'Eingabe 2 - Regenbogen'!B56:F56</f>
        <v>Umkleide/Sanitär Turnhalle</v>
      </c>
    </row>
    <row r="9" spans="1:2" ht="15">
      <c r="A9">
        <v>8</v>
      </c>
      <c r="B9" t="str">
        <f>'Eingabe 2 - Regenbogen'!B61:F61</f>
        <v>Sport-/Mehrzweckraum nichttext. Boden</v>
      </c>
    </row>
    <row r="10" spans="1:2" ht="15">
      <c r="A10">
        <v>9</v>
      </c>
      <c r="B10" t="str">
        <f>'Eingabe 2 - Regenbogen'!B66:F66</f>
        <v>Klassen-/Gemeinschaftsräume text. Boden</v>
      </c>
    </row>
    <row r="11" spans="1:2" ht="15">
      <c r="A11">
        <v>10</v>
      </c>
      <c r="B11" t="str">
        <f>'Eingabe 2 - Regenbogen'!B71:F71</f>
        <v>innenliegende Glasflächen</v>
      </c>
    </row>
    <row r="12" spans="1:2" ht="15">
      <c r="A12">
        <v>11</v>
      </c>
      <c r="B12" t="str">
        <f>'Eingabe 2 - Regenbogen'!B76:F76</f>
        <v>Sport-/Turnmatten</v>
      </c>
    </row>
    <row r="13" spans="1:2" ht="15">
      <c r="A13">
        <v>12</v>
      </c>
      <c r="B13" t="s">
        <v>187</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bramke1</dc:creator>
  <cp:keywords/>
  <dc:description/>
  <cp:lastModifiedBy>lissina</cp:lastModifiedBy>
  <cp:lastPrinted>2018-06-23T12:26:01Z</cp:lastPrinted>
  <dcterms:created xsi:type="dcterms:W3CDTF">2018-01-11T13:47:20Z</dcterms:created>
  <dcterms:modified xsi:type="dcterms:W3CDTF">2018-06-25T11:39:58Z</dcterms:modified>
  <cp:category/>
  <cp:version/>
  <cp:contentType/>
  <cp:contentStatus/>
</cp:coreProperties>
</file>